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harakterbogen" sheetId="1" r:id="rId1"/>
    <sheet name="Tabelle2" sheetId="2" state="hidden" r:id="rId2"/>
  </sheets>
  <definedNames>
    <definedName name="_xlnm.Print_Area" localSheetId="0">Charakterbogen!$A:$AJ</definedName>
  </definedNames>
  <calcPr calcId="152511"/>
</workbook>
</file>

<file path=xl/calcChain.xml><?xml version="1.0" encoding="utf-8"?>
<calcChain xmlns="http://schemas.openxmlformats.org/spreadsheetml/2006/main">
  <c r="K92" i="1" l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G407" i="1" l="1"/>
  <c r="Y380" i="1"/>
  <c r="G380" i="1"/>
  <c r="Y353" i="1"/>
  <c r="G353" i="1"/>
  <c r="Y326" i="1"/>
  <c r="G326" i="1"/>
  <c r="G285" i="1"/>
  <c r="Y298" i="1"/>
  <c r="Y272" i="1"/>
  <c r="AL89" i="1"/>
  <c r="Z134" i="1"/>
  <c r="AL82" i="1"/>
  <c r="AL83" i="1"/>
  <c r="AL76" i="1"/>
  <c r="Z118" i="1"/>
  <c r="Z141" i="1"/>
  <c r="Z117" i="1"/>
  <c r="Z115" i="1"/>
  <c r="Z140" i="1"/>
  <c r="Z128" i="1"/>
  <c r="AL80" i="1"/>
  <c r="AL90" i="1"/>
  <c r="AL87" i="1"/>
  <c r="Z143" i="1"/>
  <c r="Z149" i="1"/>
  <c r="AL81" i="1"/>
  <c r="Z135" i="1"/>
  <c r="Z127" i="1"/>
  <c r="Z124" i="1"/>
  <c r="AL86" i="1"/>
  <c r="AL85" i="1"/>
  <c r="Z129" i="1"/>
  <c r="AL88" i="1"/>
  <c r="Z126" i="1"/>
  <c r="Z116" i="1"/>
  <c r="Z144" i="1"/>
  <c r="AL84" i="1"/>
  <c r="Z138" i="1"/>
  <c r="Z114" i="1"/>
  <c r="Z142" i="1"/>
  <c r="Z147" i="1"/>
  <c r="Z139" i="1"/>
  <c r="Z123" i="1"/>
  <c r="Z113" i="1"/>
  <c r="AL78" i="1"/>
  <c r="Z119" i="1"/>
  <c r="Z133" i="1"/>
  <c r="AL75" i="1"/>
  <c r="Z131" i="1"/>
  <c r="Z148" i="1"/>
  <c r="Z111" i="1"/>
  <c r="Z137" i="1"/>
  <c r="AL92" i="1"/>
  <c r="AN272" i="1"/>
  <c r="AL77" i="1"/>
  <c r="Z132" i="1"/>
  <c r="Z112" i="1"/>
  <c r="Z136" i="1"/>
  <c r="Z121" i="1"/>
  <c r="Z145" i="1"/>
  <c r="Z130" i="1"/>
  <c r="AL79" i="1"/>
  <c r="Z120" i="1"/>
  <c r="Z122" i="1"/>
  <c r="AL91" i="1"/>
  <c r="Z146" i="1"/>
  <c r="Z125" i="1"/>
  <c r="K75" i="1" l="1"/>
  <c r="I31" i="1"/>
  <c r="I29" i="1"/>
  <c r="I27" i="1"/>
  <c r="I25" i="1"/>
  <c r="I23" i="1"/>
  <c r="I21" i="1"/>
  <c r="G274" i="1" l="1"/>
  <c r="G275" i="1" s="1"/>
  <c r="G276" i="1" s="1"/>
  <c r="G277" i="1" s="1"/>
  <c r="G278" i="1" s="1"/>
  <c r="G279" i="1" s="1"/>
  <c r="G280" i="1" s="1"/>
  <c r="G281" i="1" s="1"/>
  <c r="G282" i="1" s="1"/>
  <c r="AH216" i="1"/>
  <c r="AH183" i="1"/>
  <c r="O216" i="1"/>
  <c r="F164" i="1"/>
  <c r="F166" i="1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32" i="2"/>
  <c r="B62" i="2"/>
  <c r="B63" i="2"/>
  <c r="B65" i="2"/>
  <c r="B66" i="2"/>
  <c r="B60" i="2"/>
  <c r="B67" i="2"/>
  <c r="B61" i="2"/>
  <c r="B64" i="2"/>
  <c r="B69" i="2"/>
  <c r="B68" i="2"/>
  <c r="P165" i="1" l="1"/>
  <c r="P166" i="1"/>
  <c r="P164" i="1"/>
  <c r="F165" i="1"/>
  <c r="B75" i="2"/>
  <c r="B70" i="2"/>
  <c r="B78" i="2"/>
  <c r="B79" i="2"/>
  <c r="B71" i="2"/>
  <c r="B74" i="2"/>
  <c r="B72" i="2"/>
  <c r="B77" i="2"/>
  <c r="B73" i="2"/>
  <c r="B76" i="2"/>
  <c r="T148" i="1" l="1"/>
  <c r="T147" i="1"/>
  <c r="T144" i="1"/>
  <c r="T143" i="1"/>
  <c r="T140" i="1"/>
  <c r="T139" i="1"/>
  <c r="T128" i="1"/>
  <c r="AQ149" i="1"/>
  <c r="T149" i="1" s="1"/>
  <c r="AQ148" i="1"/>
  <c r="AQ147" i="1"/>
  <c r="AQ146" i="1"/>
  <c r="T146" i="1" s="1"/>
  <c r="AQ145" i="1"/>
  <c r="T145" i="1" s="1"/>
  <c r="AQ144" i="1"/>
  <c r="AQ143" i="1"/>
  <c r="AQ142" i="1"/>
  <c r="T142" i="1" s="1"/>
  <c r="AQ141" i="1"/>
  <c r="T141" i="1" s="1"/>
  <c r="AQ140" i="1"/>
  <c r="AQ139" i="1"/>
  <c r="AQ138" i="1"/>
  <c r="AQ137" i="1"/>
  <c r="AQ136" i="1"/>
  <c r="AQ135" i="1"/>
  <c r="T135" i="1" s="1"/>
  <c r="AQ134" i="1"/>
  <c r="AQ133" i="1"/>
  <c r="AQ132" i="1"/>
  <c r="AQ131" i="1"/>
  <c r="AQ130" i="1"/>
  <c r="T130" i="1" s="1"/>
  <c r="AQ129" i="1"/>
  <c r="T129" i="1" s="1"/>
  <c r="AQ128" i="1"/>
  <c r="AQ127" i="1"/>
  <c r="AQ126" i="1"/>
  <c r="AQ125" i="1"/>
  <c r="AQ124" i="1"/>
  <c r="AQ123" i="1"/>
  <c r="AQ122" i="1"/>
  <c r="AQ121" i="1"/>
  <c r="AQ120" i="1"/>
  <c r="T120" i="1" s="1"/>
  <c r="AQ119" i="1"/>
  <c r="AQ118" i="1"/>
  <c r="AQ117" i="1"/>
  <c r="AQ116" i="1"/>
  <c r="AQ115" i="1"/>
  <c r="T115" i="1" s="1"/>
  <c r="AQ114" i="1"/>
  <c r="T114" i="1" s="1"/>
  <c r="AQ113" i="1"/>
  <c r="AQ112" i="1"/>
  <c r="AQ111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Z109" i="1"/>
  <c r="AS134" i="1" s="1"/>
  <c r="BA109" i="1"/>
  <c r="B80" i="2"/>
  <c r="AS127" i="1" l="1"/>
  <c r="AZ110" i="1"/>
  <c r="AZ111" i="1" s="1"/>
  <c r="AA108" i="1"/>
  <c r="H108" i="1"/>
  <c r="S63" i="1"/>
  <c r="S66" i="1" s="1"/>
  <c r="Y63" i="1"/>
  <c r="Y66" i="1" s="1"/>
  <c r="AZ112" i="1" l="1"/>
  <c r="AS126" i="1"/>
  <c r="AS120" i="1"/>
  <c r="AS129" i="1"/>
  <c r="AS121" i="1"/>
  <c r="AS119" i="1"/>
  <c r="AS111" i="1"/>
  <c r="AS132" i="1"/>
  <c r="O31" i="1"/>
  <c r="O29" i="1"/>
  <c r="O27" i="1"/>
  <c r="O25" i="1"/>
  <c r="O23" i="1"/>
  <c r="O21" i="1"/>
  <c r="AT119" i="1"/>
  <c r="AT121" i="1"/>
  <c r="AT120" i="1"/>
  <c r="AT127" i="1"/>
  <c r="AT132" i="1"/>
  <c r="AT129" i="1"/>
  <c r="AT134" i="1"/>
  <c r="AT111" i="1"/>
  <c r="AT126" i="1"/>
  <c r="T134" i="1" l="1"/>
  <c r="T127" i="1"/>
  <c r="T132" i="1"/>
  <c r="T111" i="1"/>
  <c r="T119" i="1"/>
  <c r="T126" i="1"/>
  <c r="T121" i="1"/>
  <c r="K38" i="1"/>
  <c r="E38" i="1" s="1"/>
  <c r="K40" i="1"/>
  <c r="E40" i="1" s="1"/>
  <c r="AZ113" i="1"/>
  <c r="AM272" i="1"/>
  <c r="AS146" i="1"/>
  <c r="AS142" i="1"/>
  <c r="AS122" i="1"/>
  <c r="AS140" i="1"/>
  <c r="AS149" i="1"/>
  <c r="AS145" i="1"/>
  <c r="AS141" i="1"/>
  <c r="AS133" i="1"/>
  <c r="AS144" i="1"/>
  <c r="AS147" i="1"/>
  <c r="AS143" i="1"/>
  <c r="AS139" i="1"/>
  <c r="AS135" i="1"/>
  <c r="AS123" i="1"/>
  <c r="AS148" i="1"/>
  <c r="AS124" i="1"/>
  <c r="AF75" i="1"/>
  <c r="V63" i="1"/>
  <c r="V66" i="1" s="1"/>
  <c r="AB66" i="1"/>
  <c r="I71" i="1"/>
  <c r="F71" i="1" s="1"/>
  <c r="P57" i="1"/>
  <c r="D57" i="1" s="1"/>
  <c r="K36" i="1"/>
  <c r="E36" i="1" s="1"/>
  <c r="AT144" i="1"/>
  <c r="AT149" i="1"/>
  <c r="AT143" i="1"/>
  <c r="AT141" i="1"/>
  <c r="AT122" i="1"/>
  <c r="AT146" i="1"/>
  <c r="AT139" i="1"/>
  <c r="AT148" i="1"/>
  <c r="AT123" i="1"/>
  <c r="AT124" i="1"/>
  <c r="AT135" i="1"/>
  <c r="AT140" i="1"/>
  <c r="AT133" i="1"/>
  <c r="AT147" i="1"/>
  <c r="AT142" i="1"/>
  <c r="AT145" i="1"/>
  <c r="T133" i="1" l="1"/>
  <c r="D279" i="1"/>
  <c r="AB353" i="1" s="1"/>
  <c r="D274" i="1"/>
  <c r="J285" i="1" s="1"/>
  <c r="D276" i="1"/>
  <c r="J326" i="1" s="1"/>
  <c r="D275" i="1"/>
  <c r="AB298" i="1" s="1"/>
  <c r="D281" i="1"/>
  <c r="AB380" i="1" s="1"/>
  <c r="D273" i="1"/>
  <c r="AB272" i="1" s="1"/>
  <c r="D282" i="1"/>
  <c r="J407" i="1" s="1"/>
  <c r="D277" i="1"/>
  <c r="AB326" i="1" s="1"/>
  <c r="D278" i="1"/>
  <c r="J353" i="1" s="1"/>
  <c r="D280" i="1"/>
  <c r="J380" i="1" s="1"/>
  <c r="T124" i="1"/>
  <c r="T122" i="1"/>
  <c r="T123" i="1"/>
  <c r="AZ114" i="1"/>
  <c r="AS138" i="1"/>
  <c r="AS114" i="1"/>
  <c r="AS136" i="1"/>
  <c r="AS125" i="1"/>
  <c r="AS131" i="1"/>
  <c r="AS115" i="1"/>
  <c r="P63" i="1"/>
  <c r="P66" i="1"/>
  <c r="P59" i="1"/>
  <c r="E59" i="1"/>
  <c r="AT115" i="1"/>
  <c r="AT125" i="1"/>
  <c r="AT114" i="1"/>
  <c r="AT136" i="1"/>
  <c r="AT138" i="1"/>
  <c r="AT131" i="1"/>
  <c r="T131" i="1" l="1"/>
  <c r="T138" i="1"/>
  <c r="T136" i="1"/>
  <c r="T125" i="1"/>
  <c r="AS130" i="1"/>
  <c r="AS118" i="1"/>
  <c r="AS137" i="1"/>
  <c r="AS117" i="1"/>
  <c r="AS113" i="1"/>
  <c r="AS128" i="1"/>
  <c r="AS116" i="1"/>
  <c r="AS112" i="1"/>
  <c r="AT112" i="1"/>
  <c r="AT128" i="1"/>
  <c r="AT130" i="1"/>
  <c r="AT117" i="1"/>
  <c r="AT118" i="1"/>
  <c r="AT116" i="1"/>
  <c r="AT137" i="1"/>
  <c r="AT113" i="1"/>
  <c r="T113" i="1" l="1"/>
  <c r="T112" i="1"/>
  <c r="T117" i="1"/>
  <c r="T118" i="1"/>
  <c r="T116" i="1"/>
  <c r="T137" i="1"/>
</calcChain>
</file>

<file path=xl/comments1.xml><?xml version="1.0" encoding="utf-8"?>
<comments xmlns="http://schemas.openxmlformats.org/spreadsheetml/2006/main">
  <authors>
    <author>Autor</author>
  </authors>
  <commentList>
    <comment ref="AK74" authorId="0" shapeId="0">
      <text>
        <r>
          <rPr>
            <b/>
            <sz val="9"/>
            <color indexed="81"/>
            <rFont val="Segoe UI"/>
            <family val="2"/>
          </rPr>
          <t>Bezugsattribut für Angriffsbonus eintragen
"ST" oder "GE"</t>
        </r>
      </text>
    </comment>
    <comment ref="AK272" authorId="0" shapeId="0">
      <text>
        <r>
          <rPr>
            <b/>
            <sz val="9"/>
            <color indexed="81"/>
            <rFont val="Segoe UI"/>
            <family val="2"/>
          </rPr>
          <t>IN/CH/WE eintragen</t>
        </r>
      </text>
    </comment>
  </commentList>
</comments>
</file>

<file path=xl/sharedStrings.xml><?xml version="1.0" encoding="utf-8"?>
<sst xmlns="http://schemas.openxmlformats.org/spreadsheetml/2006/main" count="730" uniqueCount="200">
  <si>
    <t>Charakter</t>
  </si>
  <si>
    <t>Charaktername</t>
  </si>
  <si>
    <t>Spielername</t>
  </si>
  <si>
    <t>Klassen und Stufen</t>
  </si>
  <si>
    <t>Volk</t>
  </si>
  <si>
    <t>Gesinnung</t>
  </si>
  <si>
    <t>Größenkategorie</t>
  </si>
  <si>
    <t>Geschlecht</t>
  </si>
  <si>
    <t>Gewicht</t>
  </si>
  <si>
    <t>Haarfarbe</t>
  </si>
  <si>
    <t>Bevorzugte Klasse</t>
  </si>
  <si>
    <t>Heimat</t>
  </si>
  <si>
    <t>Gottheit</t>
  </si>
  <si>
    <t>Alter</t>
  </si>
  <si>
    <t>Größe</t>
  </si>
  <si>
    <t>Augenfarbe</t>
  </si>
  <si>
    <t>Hautfarbe</t>
  </si>
  <si>
    <t>Attribute</t>
  </si>
  <si>
    <r>
      <t xml:space="preserve">GE
</t>
    </r>
    <r>
      <rPr>
        <sz val="6"/>
        <color theme="1"/>
        <rFont val="Garamond"/>
        <family val="1"/>
      </rPr>
      <t>Geschicklichkeit</t>
    </r>
  </si>
  <si>
    <r>
      <t xml:space="preserve">ST
</t>
    </r>
    <r>
      <rPr>
        <sz val="6"/>
        <color theme="1"/>
        <rFont val="Garamond"/>
        <family val="1"/>
      </rPr>
      <t>Stärke</t>
    </r>
  </si>
  <si>
    <r>
      <t xml:space="preserve">KO
</t>
    </r>
    <r>
      <rPr>
        <sz val="6"/>
        <color theme="1"/>
        <rFont val="Garamond"/>
        <family val="1"/>
      </rPr>
      <t>Konstitution</t>
    </r>
  </si>
  <si>
    <r>
      <t xml:space="preserve">IN
</t>
    </r>
    <r>
      <rPr>
        <sz val="6"/>
        <color theme="1"/>
        <rFont val="Garamond"/>
        <family val="1"/>
      </rPr>
      <t>Intelligenz</t>
    </r>
  </si>
  <si>
    <r>
      <t xml:space="preserve">WE
</t>
    </r>
    <r>
      <rPr>
        <sz val="6"/>
        <color theme="1"/>
        <rFont val="Garamond"/>
        <family val="1"/>
      </rPr>
      <t>Weisheit</t>
    </r>
  </si>
  <si>
    <r>
      <t xml:space="preserve">CH
</t>
    </r>
    <r>
      <rPr>
        <sz val="6"/>
        <color theme="1"/>
        <rFont val="Garamond"/>
        <family val="1"/>
      </rPr>
      <t>Charisma</t>
    </r>
  </si>
  <si>
    <t>Wert</t>
  </si>
  <si>
    <t>Mod.</t>
  </si>
  <si>
    <t>Temp. Wert</t>
  </si>
  <si>
    <t>Temp. Mod</t>
  </si>
  <si>
    <t>Charaktereigenschaften</t>
  </si>
  <si>
    <r>
      <t xml:space="preserve">EP
</t>
    </r>
    <r>
      <rPr>
        <sz val="6"/>
        <color theme="1"/>
        <rFont val="Garamond"/>
        <family val="1"/>
      </rPr>
      <t>Erfahrungspunkte</t>
    </r>
  </si>
  <si>
    <r>
      <t xml:space="preserve">HP
</t>
    </r>
    <r>
      <rPr>
        <sz val="6"/>
        <color theme="1"/>
        <rFont val="Garamond"/>
        <family val="1"/>
      </rPr>
      <t>Heldenpunkte</t>
    </r>
  </si>
  <si>
    <t>Gesamt</t>
  </si>
  <si>
    <t>Aktuell</t>
  </si>
  <si>
    <t>Bewegungsrate</t>
  </si>
  <si>
    <r>
      <t xml:space="preserve">Land
</t>
    </r>
    <r>
      <rPr>
        <sz val="6"/>
        <color theme="1"/>
        <rFont val="Garamond"/>
        <family val="1"/>
      </rPr>
      <t>Bewegungsrate</t>
    </r>
  </si>
  <si>
    <r>
      <t xml:space="preserve">Flug
</t>
    </r>
    <r>
      <rPr>
        <sz val="6"/>
        <color theme="1"/>
        <rFont val="Garamond"/>
        <family val="1"/>
      </rPr>
      <t>Bewegungsrate</t>
    </r>
  </si>
  <si>
    <t>Schwimmend</t>
  </si>
  <si>
    <t>Klettern</t>
  </si>
  <si>
    <t>Grabend</t>
  </si>
  <si>
    <t>Grund</t>
  </si>
  <si>
    <t>Mit Rüstung</t>
  </si>
  <si>
    <t>Temp. Mod.</t>
  </si>
  <si>
    <t>Rettungswurfe</t>
  </si>
  <si>
    <r>
      <t xml:space="preserve">Reflex
</t>
    </r>
    <r>
      <rPr>
        <sz val="6"/>
        <color theme="1"/>
        <rFont val="Garamond"/>
        <family val="1"/>
      </rPr>
      <t>Geschicklichkeit</t>
    </r>
  </si>
  <si>
    <r>
      <t xml:space="preserve">Willen
</t>
    </r>
    <r>
      <rPr>
        <sz val="6"/>
        <color theme="1"/>
        <rFont val="Garamond"/>
        <family val="1"/>
      </rPr>
      <t>Weisheit</t>
    </r>
  </si>
  <si>
    <r>
      <t xml:space="preserve">Zähigkeit
</t>
    </r>
    <r>
      <rPr>
        <sz val="6"/>
        <color theme="1"/>
        <rFont val="Garamond"/>
        <family val="1"/>
      </rPr>
      <t>Konstitution</t>
    </r>
  </si>
  <si>
    <t>=</t>
  </si>
  <si>
    <t>+</t>
  </si>
  <si>
    <t>Attribut</t>
  </si>
  <si>
    <t>Magie</t>
  </si>
  <si>
    <t>Sonst</t>
  </si>
  <si>
    <t>Temp</t>
  </si>
  <si>
    <t>Modifikatoren</t>
  </si>
  <si>
    <t>Portrait/Wappen</t>
  </si>
  <si>
    <t>Notizen</t>
  </si>
  <si>
    <t>Rustungsklasse</t>
  </si>
  <si>
    <r>
      <t xml:space="preserve">RK
</t>
    </r>
    <r>
      <rPr>
        <sz val="6"/>
        <color theme="1"/>
        <rFont val="Garamond"/>
        <family val="1"/>
      </rPr>
      <t>Rüstungsklasse</t>
    </r>
  </si>
  <si>
    <t>Rüstung</t>
  </si>
  <si>
    <t>Schild</t>
  </si>
  <si>
    <t>GE-Mod.</t>
  </si>
  <si>
    <t>Natürlich</t>
  </si>
  <si>
    <t>Ablenkung</t>
  </si>
  <si>
    <t>Sonstige</t>
  </si>
  <si>
    <r>
      <t xml:space="preserve">Berührung
</t>
    </r>
    <r>
      <rPr>
        <sz val="6"/>
        <color theme="1"/>
        <rFont val="Garamond"/>
        <family val="1"/>
      </rPr>
      <t>Rüstungsklasse</t>
    </r>
  </si>
  <si>
    <r>
      <t xml:space="preserve">Auf dem falschen Fuß
</t>
    </r>
    <r>
      <rPr>
        <sz val="6"/>
        <color theme="1"/>
        <rFont val="Garamond"/>
        <family val="1"/>
      </rPr>
      <t>Rüstungsklasse</t>
    </r>
  </si>
  <si>
    <r>
      <t xml:space="preserve">GAB
</t>
    </r>
    <r>
      <rPr>
        <sz val="6"/>
        <color theme="1"/>
        <rFont val="Garamond"/>
        <family val="1"/>
      </rPr>
      <t>Grund-Angriffsbonus</t>
    </r>
  </si>
  <si>
    <r>
      <t xml:space="preserve">ZR
</t>
    </r>
    <r>
      <rPr>
        <sz val="6"/>
        <color theme="1"/>
        <rFont val="Garamond"/>
        <family val="1"/>
      </rPr>
      <t>Zauberresistenz</t>
    </r>
  </si>
  <si>
    <r>
      <t xml:space="preserve">SR
</t>
    </r>
    <r>
      <rPr>
        <sz val="6"/>
        <color theme="1"/>
        <rFont val="Garamond"/>
        <family val="1"/>
      </rPr>
      <t>Schadensresistenz</t>
    </r>
  </si>
  <si>
    <r>
      <t xml:space="preserve">KMB
</t>
    </r>
    <r>
      <rPr>
        <sz val="6"/>
        <color theme="1"/>
        <rFont val="Garamond"/>
        <family val="1"/>
      </rPr>
      <t>Kampfmanöverbonus</t>
    </r>
  </si>
  <si>
    <r>
      <t xml:space="preserve">KMV
</t>
    </r>
    <r>
      <rPr>
        <sz val="6"/>
        <color theme="1"/>
        <rFont val="Garamond"/>
        <family val="1"/>
      </rPr>
      <t>Kampfmanöververteidigung</t>
    </r>
  </si>
  <si>
    <r>
      <t xml:space="preserve">TP
</t>
    </r>
    <r>
      <rPr>
        <sz val="6"/>
        <color theme="1"/>
        <rFont val="Garamond"/>
        <family val="1"/>
      </rPr>
      <t>Trefferpunkte</t>
    </r>
  </si>
  <si>
    <t>GAB</t>
  </si>
  <si>
    <t>ST</t>
  </si>
  <si>
    <t>GE</t>
  </si>
  <si>
    <t>Wunden/Momentane TP</t>
  </si>
  <si>
    <t>Nichttödlicher Schaden</t>
  </si>
  <si>
    <r>
      <t xml:space="preserve">Initiative
</t>
    </r>
    <r>
      <rPr>
        <sz val="6"/>
        <color theme="1"/>
        <rFont val="Garamond"/>
        <family val="1"/>
      </rPr>
      <t>Modifikator</t>
    </r>
  </si>
  <si>
    <t>x</t>
  </si>
  <si>
    <t>Angriff</t>
  </si>
  <si>
    <t>Kampfmanover</t>
  </si>
  <si>
    <t>Manövrierfähigkeit</t>
  </si>
  <si>
    <t>Waffen</t>
  </si>
  <si>
    <t>Schaden</t>
  </si>
  <si>
    <t>Munition</t>
  </si>
  <si>
    <t>Reichweite</t>
  </si>
  <si>
    <t>Art</t>
  </si>
  <si>
    <t>Krit. Treffer</t>
  </si>
  <si>
    <t>Angriffsbonus</t>
  </si>
  <si>
    <t>Waffe</t>
  </si>
  <si>
    <t>Rustung</t>
  </si>
  <si>
    <t>Gegenstand</t>
  </si>
  <si>
    <t>Eigenschaften</t>
  </si>
  <si>
    <t>Waffenlos</t>
  </si>
  <si>
    <t>-</t>
  </si>
  <si>
    <t>W</t>
  </si>
  <si>
    <t>x2</t>
  </si>
  <si>
    <t>Ark. Zauberpatzer</t>
  </si>
  <si>
    <t>Max. GE</t>
  </si>
  <si>
    <t>Malus</t>
  </si>
  <si>
    <t>Bonus</t>
  </si>
  <si>
    <t>Fertigkeiten</t>
  </si>
  <si>
    <t>Ränge</t>
  </si>
  <si>
    <t>Fertigkeit</t>
  </si>
  <si>
    <t>Akrobatik</t>
  </si>
  <si>
    <t>Auftreten</t>
  </si>
  <si>
    <t>Beruf*</t>
  </si>
  <si>
    <t>Bluffen</t>
  </si>
  <si>
    <t>Diplomatie</t>
  </si>
  <si>
    <t>Einschüchtern</t>
  </si>
  <si>
    <t>Entfesselungskunst</t>
  </si>
  <si>
    <t>Fingerfertigkeit*</t>
  </si>
  <si>
    <t>Fliegen</t>
  </si>
  <si>
    <t>Handwerk</t>
  </si>
  <si>
    <t>Heilkunde</t>
  </si>
  <si>
    <t>Heimlichkeit</t>
  </si>
  <si>
    <t>Magischen Gegenstand benutzen*</t>
  </si>
  <si>
    <t>Mechanismus ausschalten*</t>
  </si>
  <si>
    <t>Mit Tieren umgehen*</t>
  </si>
  <si>
    <t>Motiv erkennen</t>
  </si>
  <si>
    <t>Reiten</t>
  </si>
  <si>
    <t>Schätzen</t>
  </si>
  <si>
    <t>Schwimmen</t>
  </si>
  <si>
    <t>Sprachenkunde*</t>
  </si>
  <si>
    <t>Überlebenskunst</t>
  </si>
  <si>
    <t>Verkleiden</t>
  </si>
  <si>
    <t>Wahrnehmung</t>
  </si>
  <si>
    <t>Wissen (Adel und Königshäuser)*</t>
  </si>
  <si>
    <t>Wissen (Arkanes)*</t>
  </si>
  <si>
    <t>Wissen (Die Ebenen)*</t>
  </si>
  <si>
    <t>Wissen (Baukunst)*</t>
  </si>
  <si>
    <t>Wissen (Geographie)*</t>
  </si>
  <si>
    <t>Wissen (Geschichte)*</t>
  </si>
  <si>
    <t>Wissen (Gewölbekunde)*</t>
  </si>
  <si>
    <t>Wissen (Lokales)*</t>
  </si>
  <si>
    <t>Wissen (Natur)*</t>
  </si>
  <si>
    <t>Wissen (Religion)*</t>
  </si>
  <si>
    <t>Zauberkunde*</t>
  </si>
  <si>
    <t>Klassenfertigkeiten</t>
  </si>
  <si>
    <t>*nur geübt</t>
  </si>
  <si>
    <t>CH</t>
  </si>
  <si>
    <t>WE</t>
  </si>
  <si>
    <t>IN</t>
  </si>
  <si>
    <t>KO</t>
  </si>
  <si>
    <t>üb</t>
  </si>
  <si>
    <t>kl</t>
  </si>
  <si>
    <t>att</t>
  </si>
  <si>
    <t>av</t>
  </si>
  <si>
    <t>Situationsmodifikatoren</t>
  </si>
  <si>
    <t>Sprachen</t>
  </si>
  <si>
    <t>Gemeinsprache</t>
  </si>
  <si>
    <t>Volksmerkmale</t>
  </si>
  <si>
    <t>Klassenmerkmale</t>
  </si>
  <si>
    <t>Traglast (in Pfund)</t>
  </si>
  <si>
    <t>Behalter (Rucksack/Beutel/Taschen)</t>
  </si>
  <si>
    <t>Leichte Last</t>
  </si>
  <si>
    <t>Mittlere Last</t>
  </si>
  <si>
    <t>Schwere Last</t>
  </si>
  <si>
    <t>Vom Boden aufheben</t>
  </si>
  <si>
    <t>Schieben/ziehen</t>
  </si>
  <si>
    <t xml:space="preserve">Über den Kopf </t>
  </si>
  <si>
    <t>Basis</t>
  </si>
  <si>
    <t>Vermogen</t>
  </si>
  <si>
    <t>Kupfermünzen</t>
  </si>
  <si>
    <t>Silbermünzen</t>
  </si>
  <si>
    <t>Goldmünzen</t>
  </si>
  <si>
    <t>Platinmünzen</t>
  </si>
  <si>
    <t>Am Körper</t>
  </si>
  <si>
    <t>Auf der Bank</t>
  </si>
  <si>
    <t>Behälter</t>
  </si>
  <si>
    <t>Volumen</t>
  </si>
  <si>
    <t>Ausrustung (am Korper)</t>
  </si>
  <si>
    <t>Buch/Seite</t>
  </si>
  <si>
    <t>Gesamtgewicht</t>
  </si>
  <si>
    <t>Ausrustung (Pferd/Satteltaschen)</t>
  </si>
  <si>
    <t>Ausrustung (Haus/Wohnung/Zimmer)</t>
  </si>
  <si>
    <t>Talente/Wesenzuge</t>
  </si>
  <si>
    <t>Beschreibung</t>
  </si>
  <si>
    <t>Talent/Wesenszug</t>
  </si>
  <si>
    <t>Zauber</t>
  </si>
  <si>
    <t>Bekannt</t>
  </si>
  <si>
    <t>Grad</t>
  </si>
  <si>
    <t>Bonuszauber</t>
  </si>
  <si>
    <t>Zauber pro Tag</t>
  </si>
  <si>
    <t>SG</t>
  </si>
  <si>
    <t>Grad 0</t>
  </si>
  <si>
    <t>Bekannt:</t>
  </si>
  <si>
    <t>pro Tag:</t>
  </si>
  <si>
    <t>SG:</t>
  </si>
  <si>
    <t>vorbereitet</t>
  </si>
  <si>
    <t>Komponenten</t>
  </si>
  <si>
    <t>Grad 2</t>
  </si>
  <si>
    <t>Grad 1</t>
  </si>
  <si>
    <t>/</t>
  </si>
  <si>
    <t>Grad 3</t>
  </si>
  <si>
    <t>Grad 4</t>
  </si>
  <si>
    <t>Grad 5</t>
  </si>
  <si>
    <t>Grad 6</t>
  </si>
  <si>
    <t>Grad 7</t>
  </si>
  <si>
    <t>Grad 8</t>
  </si>
  <si>
    <t>Grad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</si>
</sst>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;\-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Abaddon™"/>
    </font>
    <font>
      <sz val="11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34998626667073579"/>
      </left>
      <right style="thin">
        <color indexed="64"/>
      </right>
      <top style="medium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 style="thin">
        <color indexed="64"/>
      </bottom>
      <diagonal/>
    </border>
    <border>
      <left style="medium">
        <color theme="0" tint="-0.34998626667073579"/>
      </left>
      <right style="thin">
        <color indexed="64"/>
      </right>
      <top style="thin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 style="medium">
        <color theme="0" tint="-0.34998626667073579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auto="1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51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44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164" fontId="2" fillId="0" borderId="38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3" xfId="0" applyFont="1" applyBorder="1" applyAlignment="1">
      <alignment horizontal="left"/>
    </xf>
    <xf numFmtId="164" fontId="2" fillId="0" borderId="44" xfId="0" applyNumberFormat="1" applyFont="1" applyBorder="1" applyAlignment="1">
      <alignment horizontal="center"/>
    </xf>
    <xf numFmtId="9" fontId="2" fillId="0" borderId="44" xfId="1" applyFont="1" applyBorder="1" applyAlignment="1">
      <alignment horizontal="right"/>
    </xf>
    <xf numFmtId="0" fontId="2" fillId="0" borderId="4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/>
    <xf numFmtId="0" fontId="3" fillId="0" borderId="0" xfId="0" applyFont="1" applyBorder="1" applyAlignment="1">
      <alignment vertical="top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6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left"/>
    </xf>
    <xf numFmtId="0" fontId="3" fillId="0" borderId="0" xfId="0" applyFont="1" applyAlignment="1" applyProtection="1">
      <alignment horizontal="center" vertical="center"/>
      <protection hidden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32"/>
  <sheetViews>
    <sheetView tabSelected="1" view="pageLayout" zoomScale="190" zoomScaleNormal="220" zoomScalePageLayoutView="190" workbookViewId="0">
      <selection activeCell="A2" sqref="A2:Q2"/>
    </sheetView>
  </sheetViews>
  <sheetFormatPr baseColWidth="10" defaultColWidth="2.42578125" defaultRowHeight="14.1" customHeight="1" x14ac:dyDescent="0.25"/>
  <cols>
    <col min="1" max="37" width="2.42578125" style="1"/>
    <col min="38" max="38" width="3.5703125" style="1" bestFit="1" customWidth="1"/>
    <col min="39" max="39" width="3" style="1" customWidth="1"/>
    <col min="40" max="42" width="2.42578125" style="1" customWidth="1"/>
    <col min="43" max="44" width="2.5703125" style="1" customWidth="1"/>
    <col min="45" max="45" width="3" style="1" customWidth="1"/>
    <col min="46" max="46" width="2.5703125" style="1" customWidth="1"/>
    <col min="47" max="51" width="2.42578125" style="1" customWidth="1"/>
    <col min="52" max="52" width="3" style="1" customWidth="1"/>
    <col min="53" max="80" width="2.42578125" style="1" customWidth="1"/>
    <col min="81" max="16384" width="2.42578125" style="1"/>
  </cols>
  <sheetData>
    <row r="1" spans="1:36" ht="14.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ht="14.1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  <c r="S2" s="2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4.1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3"/>
      <c r="S3" s="3"/>
      <c r="T3" s="77" t="s">
        <v>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36" ht="14.1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"/>
      <c r="S4" s="2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</row>
    <row r="5" spans="1:36" ht="14.1" customHeight="1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3"/>
      <c r="S5" s="3"/>
      <c r="T5" s="77" t="s">
        <v>10</v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</row>
    <row r="6" spans="1:36" ht="14.1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2"/>
      <c r="S6" s="2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6" ht="14.1" customHeight="1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3"/>
      <c r="S7" s="3"/>
      <c r="T7" s="77" t="s">
        <v>11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</row>
    <row r="8" spans="1:36" ht="14.1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2"/>
      <c r="S8" s="2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4.1" customHeight="1" x14ac:dyDescent="0.25">
      <c r="A9" s="77" t="s">
        <v>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3"/>
      <c r="S9" s="3"/>
      <c r="T9" s="77" t="s">
        <v>12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14.1" customHeight="1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2"/>
      <c r="S10" s="2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</row>
    <row r="11" spans="1:36" ht="14.1" customHeight="1" x14ac:dyDescent="0.25">
      <c r="A11" s="77" t="s">
        <v>6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3"/>
      <c r="S11" s="3"/>
      <c r="T11" s="77" t="s">
        <v>13</v>
      </c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</row>
    <row r="12" spans="1:36" ht="14.1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2"/>
      <c r="S12" s="2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14.1" customHeight="1" x14ac:dyDescent="0.25">
      <c r="A13" s="77" t="s">
        <v>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3"/>
      <c r="S13" s="3"/>
      <c r="T13" s="77" t="s">
        <v>14</v>
      </c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14.1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2"/>
      <c r="S14" s="2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ht="14.1" customHeight="1" x14ac:dyDescent="0.25">
      <c r="A15" s="77" t="s">
        <v>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3"/>
      <c r="S15" s="3"/>
      <c r="T15" s="77" t="s">
        <v>15</v>
      </c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</row>
    <row r="16" spans="1:36" ht="14.1" customHeight="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2"/>
      <c r="S16" s="2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ht="14.1" customHeight="1" x14ac:dyDescent="0.25">
      <c r="A17" s="77" t="s">
        <v>9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3"/>
      <c r="S17" s="3"/>
      <c r="T17" s="77" t="s">
        <v>16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</row>
    <row r="19" spans="1:36" ht="14.1" customHeight="1" x14ac:dyDescent="0.25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T19" s="36" t="s">
        <v>28</v>
      </c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 ht="9.75" customHeight="1" thickBot="1" x14ac:dyDescent="0.3">
      <c r="G20" s="69" t="s">
        <v>24</v>
      </c>
      <c r="H20" s="69"/>
      <c r="I20" s="69" t="s">
        <v>25</v>
      </c>
      <c r="J20" s="69"/>
      <c r="L20" s="23" t="s">
        <v>26</v>
      </c>
      <c r="M20" s="23"/>
      <c r="N20" s="23"/>
      <c r="O20" s="23" t="s">
        <v>27</v>
      </c>
      <c r="P20" s="23"/>
      <c r="Q20" s="23"/>
      <c r="AE20" s="69" t="s">
        <v>31</v>
      </c>
      <c r="AF20" s="69"/>
      <c r="AG20" s="69"/>
      <c r="AH20" s="69" t="s">
        <v>32</v>
      </c>
      <c r="AI20" s="69"/>
      <c r="AJ20" s="69"/>
    </row>
    <row r="21" spans="1:36" ht="14.1" customHeight="1" thickTop="1" thickBot="1" x14ac:dyDescent="0.3">
      <c r="A21" s="43" t="s">
        <v>19</v>
      </c>
      <c r="B21" s="30"/>
      <c r="C21" s="30"/>
      <c r="D21" s="30"/>
      <c r="E21" s="30"/>
      <c r="F21" s="30"/>
      <c r="G21" s="122">
        <v>10</v>
      </c>
      <c r="H21" s="122"/>
      <c r="I21" s="79">
        <f>IF(G21&lt;10,ROUND((G21-10)/2,0),ROUNDDOWN((G21-10)/2,0))</f>
        <v>0</v>
      </c>
      <c r="J21" s="79"/>
      <c r="L21" s="81"/>
      <c r="M21" s="81"/>
      <c r="N21" s="81"/>
      <c r="O21" s="78" t="str">
        <f>IF(L21&lt;&gt;"",ROUND((L21-10)/2,0),"")</f>
        <v/>
      </c>
      <c r="P21" s="78"/>
      <c r="Q21" s="78"/>
      <c r="T21" s="43" t="s">
        <v>29</v>
      </c>
      <c r="U21" s="43"/>
      <c r="V21" s="43"/>
      <c r="W21" s="43"/>
      <c r="X21" s="84"/>
      <c r="Y21" s="85"/>
      <c r="Z21" s="86"/>
      <c r="AA21" s="43" t="s">
        <v>30</v>
      </c>
      <c r="AB21" s="43"/>
      <c r="AC21" s="43"/>
      <c r="AD21" s="43"/>
      <c r="AE21" s="90"/>
      <c r="AF21" s="91"/>
      <c r="AG21" s="91"/>
      <c r="AH21" s="94"/>
      <c r="AI21" s="95"/>
      <c r="AJ21" s="96"/>
    </row>
    <row r="22" spans="1:36" ht="14.1" customHeight="1" thickTop="1" thickBot="1" x14ac:dyDescent="0.3">
      <c r="A22" s="30"/>
      <c r="B22" s="30"/>
      <c r="C22" s="30"/>
      <c r="D22" s="30"/>
      <c r="E22" s="30"/>
      <c r="F22" s="30"/>
      <c r="G22" s="122"/>
      <c r="H22" s="122"/>
      <c r="I22" s="79"/>
      <c r="J22" s="79"/>
      <c r="L22" s="81"/>
      <c r="M22" s="81"/>
      <c r="N22" s="81"/>
      <c r="O22" s="78"/>
      <c r="P22" s="78"/>
      <c r="Q22" s="78"/>
      <c r="T22" s="43"/>
      <c r="U22" s="43"/>
      <c r="V22" s="43"/>
      <c r="W22" s="43"/>
      <c r="X22" s="87"/>
      <c r="Y22" s="88"/>
      <c r="Z22" s="89"/>
      <c r="AA22" s="43"/>
      <c r="AB22" s="43"/>
      <c r="AC22" s="43"/>
      <c r="AD22" s="43"/>
      <c r="AE22" s="92"/>
      <c r="AF22" s="93"/>
      <c r="AG22" s="93"/>
      <c r="AH22" s="97"/>
      <c r="AI22" s="98"/>
      <c r="AJ22" s="99"/>
    </row>
    <row r="23" spans="1:36" ht="14.1" customHeight="1" thickTop="1" thickBot="1" x14ac:dyDescent="0.3">
      <c r="A23" s="43" t="s">
        <v>18</v>
      </c>
      <c r="B23" s="30"/>
      <c r="C23" s="30"/>
      <c r="D23" s="30"/>
      <c r="E23" s="30"/>
      <c r="F23" s="30"/>
      <c r="G23" s="122">
        <v>10</v>
      </c>
      <c r="H23" s="122"/>
      <c r="I23" s="79">
        <f t="shared" ref="I23" si="0">IF(G23&lt;10,ROUND((G23-10)/2,0),ROUNDDOWN((G23-10)/2,0))</f>
        <v>0</v>
      </c>
      <c r="J23" s="79"/>
      <c r="L23" s="81"/>
      <c r="M23" s="81"/>
      <c r="N23" s="81"/>
      <c r="O23" s="78" t="str">
        <f t="shared" ref="O23" si="1">IF(L23&lt;&gt;"",ROUND((L23-10)/2,0),"")</f>
        <v/>
      </c>
      <c r="P23" s="78"/>
      <c r="Q23" s="78"/>
      <c r="T23" s="36" t="s">
        <v>33</v>
      </c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1:36" ht="14.1" customHeight="1" thickTop="1" thickBot="1" x14ac:dyDescent="0.3">
      <c r="A24" s="30"/>
      <c r="B24" s="30"/>
      <c r="C24" s="30"/>
      <c r="D24" s="30"/>
      <c r="E24" s="30"/>
      <c r="F24" s="30"/>
      <c r="G24" s="122"/>
      <c r="H24" s="122"/>
      <c r="I24" s="79"/>
      <c r="J24" s="79"/>
      <c r="L24" s="81"/>
      <c r="M24" s="81"/>
      <c r="N24" s="81"/>
      <c r="O24" s="78"/>
      <c r="P24" s="78"/>
      <c r="Q24" s="78"/>
      <c r="Y24" s="23" t="s">
        <v>39</v>
      </c>
      <c r="Z24" s="23"/>
      <c r="AA24" s="23"/>
      <c r="AB24" s="64" t="s">
        <v>40</v>
      </c>
      <c r="AC24" s="64"/>
      <c r="AD24" s="64"/>
      <c r="AF24" s="23" t="s">
        <v>41</v>
      </c>
      <c r="AG24" s="23"/>
      <c r="AH24" s="23"/>
      <c r="AI24" s="23"/>
      <c r="AJ24" s="23"/>
    </row>
    <row r="25" spans="1:36" ht="14.1" customHeight="1" thickTop="1" thickBot="1" x14ac:dyDescent="0.3">
      <c r="A25" s="43" t="s">
        <v>20</v>
      </c>
      <c r="B25" s="30"/>
      <c r="C25" s="30"/>
      <c r="D25" s="30"/>
      <c r="E25" s="30"/>
      <c r="F25" s="30"/>
      <c r="G25" s="122">
        <v>10</v>
      </c>
      <c r="H25" s="122"/>
      <c r="I25" s="79">
        <f t="shared" ref="I25" si="2">IF(G25&lt;10,ROUND((G25-10)/2,0),ROUNDDOWN((G25-10)/2,0))</f>
        <v>0</v>
      </c>
      <c r="J25" s="79"/>
      <c r="L25" s="81"/>
      <c r="M25" s="81"/>
      <c r="N25" s="81"/>
      <c r="O25" s="78" t="str">
        <f t="shared" ref="O25" si="3">IF(L25&lt;&gt;"",ROUND((L25-10)/2,0),"")</f>
        <v/>
      </c>
      <c r="P25" s="78"/>
      <c r="Q25" s="78"/>
      <c r="T25" s="43" t="s">
        <v>34</v>
      </c>
      <c r="U25" s="43"/>
      <c r="V25" s="43"/>
      <c r="W25" s="43"/>
      <c r="X25" s="43"/>
      <c r="Y25" s="44"/>
      <c r="Z25" s="60"/>
      <c r="AA25" s="45"/>
      <c r="AB25" s="44"/>
      <c r="AC25" s="60"/>
      <c r="AD25" s="45"/>
      <c r="AE25" s="5"/>
      <c r="AF25" s="72"/>
      <c r="AG25" s="100"/>
      <c r="AH25" s="100"/>
      <c r="AI25" s="100"/>
      <c r="AJ25" s="73"/>
    </row>
    <row r="26" spans="1:36" ht="14.1" customHeight="1" thickTop="1" thickBot="1" x14ac:dyDescent="0.3">
      <c r="A26" s="30"/>
      <c r="B26" s="30"/>
      <c r="C26" s="30"/>
      <c r="D26" s="30"/>
      <c r="E26" s="30"/>
      <c r="F26" s="30"/>
      <c r="G26" s="122"/>
      <c r="H26" s="122"/>
      <c r="I26" s="79"/>
      <c r="J26" s="79"/>
      <c r="L26" s="81"/>
      <c r="M26" s="81"/>
      <c r="N26" s="81"/>
      <c r="O26" s="78"/>
      <c r="P26" s="78"/>
      <c r="Q26" s="78"/>
      <c r="T26" s="43"/>
      <c r="U26" s="43"/>
      <c r="V26" s="43"/>
      <c r="W26" s="43"/>
      <c r="X26" s="43"/>
      <c r="Y26" s="61"/>
      <c r="Z26" s="62"/>
      <c r="AA26" s="63"/>
      <c r="AB26" s="61"/>
      <c r="AC26" s="62"/>
      <c r="AD26" s="63"/>
      <c r="AE26" s="5"/>
      <c r="AF26" s="74"/>
      <c r="AG26" s="101"/>
      <c r="AH26" s="101"/>
      <c r="AI26" s="101"/>
      <c r="AJ26" s="75"/>
    </row>
    <row r="27" spans="1:36" ht="14.1" customHeight="1" thickTop="1" thickBot="1" x14ac:dyDescent="0.3">
      <c r="A27" s="43" t="s">
        <v>21</v>
      </c>
      <c r="B27" s="30"/>
      <c r="C27" s="30"/>
      <c r="D27" s="30"/>
      <c r="E27" s="30"/>
      <c r="F27" s="30"/>
      <c r="G27" s="122">
        <v>10</v>
      </c>
      <c r="H27" s="122"/>
      <c r="I27" s="79">
        <f t="shared" ref="I27" si="4">IF(G27&lt;10,ROUND((G27-10)/2,0),ROUNDDOWN((G27-10)/2,0))</f>
        <v>0</v>
      </c>
      <c r="J27" s="79"/>
      <c r="L27" s="81"/>
      <c r="M27" s="81"/>
      <c r="N27" s="81"/>
      <c r="O27" s="78" t="str">
        <f t="shared" ref="O27" si="5">IF(L27&lt;&gt;"",ROUND((L27-10)/2,0),"")</f>
        <v/>
      </c>
      <c r="P27" s="78"/>
      <c r="Q27" s="78"/>
      <c r="Y27" s="23" t="s">
        <v>39</v>
      </c>
      <c r="Z27" s="23"/>
      <c r="AA27" s="23"/>
      <c r="AB27" s="64" t="s">
        <v>80</v>
      </c>
      <c r="AC27" s="64"/>
      <c r="AD27" s="64"/>
      <c r="AE27" s="64"/>
      <c r="AF27" s="64"/>
      <c r="AG27" s="64"/>
    </row>
    <row r="28" spans="1:36" ht="14.1" customHeight="1" thickTop="1" thickBot="1" x14ac:dyDescent="0.3">
      <c r="A28" s="30"/>
      <c r="B28" s="30"/>
      <c r="C28" s="30"/>
      <c r="D28" s="30"/>
      <c r="E28" s="30"/>
      <c r="F28" s="30"/>
      <c r="G28" s="122"/>
      <c r="H28" s="122"/>
      <c r="I28" s="79"/>
      <c r="J28" s="79"/>
      <c r="L28" s="81"/>
      <c r="M28" s="81"/>
      <c r="N28" s="81"/>
      <c r="O28" s="78"/>
      <c r="P28" s="78"/>
      <c r="Q28" s="78"/>
      <c r="T28" s="43" t="s">
        <v>35</v>
      </c>
      <c r="U28" s="43"/>
      <c r="V28" s="43"/>
      <c r="W28" s="43"/>
      <c r="X28" s="43"/>
      <c r="Y28" s="44"/>
      <c r="Z28" s="60"/>
      <c r="AA28" s="45"/>
      <c r="AB28" s="44"/>
      <c r="AC28" s="60"/>
      <c r="AD28" s="60"/>
      <c r="AE28" s="60"/>
      <c r="AF28" s="60"/>
      <c r="AG28" s="45"/>
    </row>
    <row r="29" spans="1:36" ht="14.1" customHeight="1" thickTop="1" thickBot="1" x14ac:dyDescent="0.3">
      <c r="A29" s="43" t="s">
        <v>22</v>
      </c>
      <c r="B29" s="30"/>
      <c r="C29" s="30"/>
      <c r="D29" s="30"/>
      <c r="E29" s="30"/>
      <c r="F29" s="30"/>
      <c r="G29" s="122">
        <v>10</v>
      </c>
      <c r="H29" s="122"/>
      <c r="I29" s="79">
        <f t="shared" ref="I29" si="6">IF(G29&lt;10,ROUND((G29-10)/2,0),ROUNDDOWN((G29-10)/2,0))</f>
        <v>0</v>
      </c>
      <c r="J29" s="79"/>
      <c r="L29" s="81"/>
      <c r="M29" s="81"/>
      <c r="N29" s="81"/>
      <c r="O29" s="78" t="str">
        <f t="shared" ref="O29" si="7">IF(L29&lt;&gt;"",ROUND((L29-10)/2,0),"")</f>
        <v/>
      </c>
      <c r="P29" s="78"/>
      <c r="Q29" s="78"/>
      <c r="T29" s="43"/>
      <c r="U29" s="43"/>
      <c r="V29" s="43"/>
      <c r="W29" s="43"/>
      <c r="X29" s="43"/>
      <c r="Y29" s="61"/>
      <c r="Z29" s="62"/>
      <c r="AA29" s="63"/>
      <c r="AB29" s="61"/>
      <c r="AC29" s="62"/>
      <c r="AD29" s="62"/>
      <c r="AE29" s="62"/>
      <c r="AF29" s="62"/>
      <c r="AG29" s="63"/>
    </row>
    <row r="30" spans="1:36" ht="14.1" customHeight="1" thickTop="1" thickBot="1" x14ac:dyDescent="0.3">
      <c r="A30" s="30"/>
      <c r="B30" s="30"/>
      <c r="C30" s="30"/>
      <c r="D30" s="30"/>
      <c r="E30" s="30"/>
      <c r="F30" s="30"/>
      <c r="G30" s="122"/>
      <c r="H30" s="122"/>
      <c r="I30" s="79"/>
      <c r="J30" s="79"/>
      <c r="L30" s="81"/>
      <c r="M30" s="81"/>
      <c r="N30" s="81"/>
      <c r="O30" s="78"/>
      <c r="P30" s="78"/>
      <c r="Q30" s="78"/>
      <c r="T30" s="43" t="s">
        <v>36</v>
      </c>
      <c r="U30" s="43"/>
      <c r="V30" s="43"/>
      <c r="W30" s="43"/>
      <c r="X30" s="43"/>
      <c r="Y30" s="44"/>
      <c r="Z30" s="60"/>
      <c r="AA30" s="45"/>
      <c r="AB30" s="5"/>
      <c r="AC30" s="5"/>
      <c r="AD30" s="5"/>
    </row>
    <row r="31" spans="1:36" ht="14.1" customHeight="1" thickTop="1" thickBot="1" x14ac:dyDescent="0.3">
      <c r="A31" s="43" t="s">
        <v>23</v>
      </c>
      <c r="B31" s="30"/>
      <c r="C31" s="30"/>
      <c r="D31" s="30"/>
      <c r="E31" s="30"/>
      <c r="F31" s="30"/>
      <c r="G31" s="122">
        <v>10</v>
      </c>
      <c r="H31" s="122"/>
      <c r="I31" s="79">
        <f t="shared" ref="I31" si="8">IF(G31&lt;10,ROUND((G31-10)/2,0),ROUNDDOWN((G31-10)/2,0))</f>
        <v>0</v>
      </c>
      <c r="J31" s="79"/>
      <c r="L31" s="81"/>
      <c r="M31" s="81"/>
      <c r="N31" s="81"/>
      <c r="O31" s="78" t="str">
        <f t="shared" ref="O31" si="9">IF(L31&lt;&gt;"",ROUND((L31-10)/2,0),"")</f>
        <v/>
      </c>
      <c r="P31" s="78"/>
      <c r="Q31" s="78"/>
      <c r="T31" s="43" t="s">
        <v>37</v>
      </c>
      <c r="U31" s="43"/>
      <c r="V31" s="43"/>
      <c r="W31" s="43"/>
      <c r="X31" s="43"/>
      <c r="Y31" s="44"/>
      <c r="Z31" s="60"/>
      <c r="AA31" s="45"/>
      <c r="AB31" s="5"/>
      <c r="AC31" s="5"/>
      <c r="AD31" s="5"/>
    </row>
    <row r="32" spans="1:36" ht="14.1" customHeight="1" thickTop="1" thickBot="1" x14ac:dyDescent="0.3">
      <c r="A32" s="30"/>
      <c r="B32" s="30"/>
      <c r="C32" s="30"/>
      <c r="D32" s="30"/>
      <c r="E32" s="30"/>
      <c r="F32" s="30"/>
      <c r="G32" s="122"/>
      <c r="H32" s="122"/>
      <c r="I32" s="79"/>
      <c r="J32" s="79"/>
      <c r="L32" s="81"/>
      <c r="M32" s="81"/>
      <c r="N32" s="81"/>
      <c r="O32" s="78"/>
      <c r="P32" s="78"/>
      <c r="Q32" s="78"/>
      <c r="T32" s="43" t="s">
        <v>38</v>
      </c>
      <c r="U32" s="43"/>
      <c r="V32" s="43"/>
      <c r="W32" s="43"/>
      <c r="X32" s="43"/>
      <c r="Y32" s="102"/>
      <c r="Z32" s="103"/>
      <c r="AA32" s="104"/>
      <c r="AB32" s="5"/>
      <c r="AC32" s="5"/>
      <c r="AD32" s="5"/>
    </row>
    <row r="33" spans="1:36" ht="14.1" customHeight="1" thickTop="1" x14ac:dyDescent="0.25"/>
    <row r="34" spans="1:36" ht="14.1" customHeight="1" x14ac:dyDescent="0.25">
      <c r="A34" s="36" t="s">
        <v>42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ht="14.1" customHeight="1" thickBot="1" x14ac:dyDescent="0.3">
      <c r="H35" s="37" t="s">
        <v>39</v>
      </c>
      <c r="I35" s="37"/>
      <c r="K35" s="37" t="s">
        <v>48</v>
      </c>
      <c r="L35" s="37"/>
      <c r="N35" s="37" t="s">
        <v>49</v>
      </c>
      <c r="O35" s="37"/>
      <c r="Q35" s="37" t="s">
        <v>50</v>
      </c>
      <c r="R35" s="37"/>
      <c r="T35" s="37" t="s">
        <v>51</v>
      </c>
      <c r="U35" s="37"/>
      <c r="W35" s="23" t="s">
        <v>52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spans="1:36" ht="14.1" customHeight="1" thickTop="1" thickBot="1" x14ac:dyDescent="0.3">
      <c r="A36" s="43" t="s">
        <v>43</v>
      </c>
      <c r="B36" s="43"/>
      <c r="C36" s="43"/>
      <c r="D36" s="43"/>
      <c r="E36" s="65">
        <f>H36+K36+N36+Q36+T36</f>
        <v>0</v>
      </c>
      <c r="F36" s="66"/>
      <c r="G36" s="46" t="s">
        <v>46</v>
      </c>
      <c r="H36" s="82"/>
      <c r="I36" s="83"/>
      <c r="J36" s="80" t="s">
        <v>47</v>
      </c>
      <c r="K36" s="82">
        <f>I23</f>
        <v>0</v>
      </c>
      <c r="L36" s="83"/>
      <c r="M36" s="80" t="s">
        <v>47</v>
      </c>
      <c r="N36" s="82"/>
      <c r="O36" s="83"/>
      <c r="P36" s="80" t="s">
        <v>47</v>
      </c>
      <c r="Q36" s="82"/>
      <c r="R36" s="83"/>
      <c r="S36" s="80" t="s">
        <v>47</v>
      </c>
      <c r="T36" s="82"/>
      <c r="U36" s="83"/>
      <c r="W36" s="126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8"/>
    </row>
    <row r="37" spans="1:36" ht="14.1" customHeight="1" thickTop="1" thickBot="1" x14ac:dyDescent="0.3">
      <c r="A37" s="43"/>
      <c r="B37" s="43"/>
      <c r="C37" s="43"/>
      <c r="D37" s="43"/>
      <c r="E37" s="67"/>
      <c r="F37" s="68"/>
      <c r="G37" s="46"/>
      <c r="H37" s="82"/>
      <c r="I37" s="83"/>
      <c r="J37" s="80"/>
      <c r="K37" s="82"/>
      <c r="L37" s="83"/>
      <c r="M37" s="80"/>
      <c r="N37" s="82"/>
      <c r="O37" s="83"/>
      <c r="P37" s="80"/>
      <c r="Q37" s="82"/>
      <c r="R37" s="83"/>
      <c r="S37" s="80"/>
      <c r="T37" s="82"/>
      <c r="U37" s="83"/>
      <c r="W37" s="129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30"/>
    </row>
    <row r="38" spans="1:36" ht="14.1" customHeight="1" thickTop="1" thickBot="1" x14ac:dyDescent="0.3">
      <c r="A38" s="43" t="s">
        <v>44</v>
      </c>
      <c r="B38" s="43"/>
      <c r="C38" s="43"/>
      <c r="D38" s="43"/>
      <c r="E38" s="65">
        <f>H38+K38+N38+Q38+T38</f>
        <v>0</v>
      </c>
      <c r="F38" s="66"/>
      <c r="G38" s="46" t="s">
        <v>46</v>
      </c>
      <c r="H38" s="82"/>
      <c r="I38" s="83"/>
      <c r="J38" s="80" t="s">
        <v>47</v>
      </c>
      <c r="K38" s="82">
        <f>I29</f>
        <v>0</v>
      </c>
      <c r="L38" s="83"/>
      <c r="M38" s="80" t="s">
        <v>47</v>
      </c>
      <c r="N38" s="82"/>
      <c r="O38" s="83"/>
      <c r="P38" s="80" t="s">
        <v>47</v>
      </c>
      <c r="Q38" s="82"/>
      <c r="R38" s="83"/>
      <c r="S38" s="80" t="s">
        <v>47</v>
      </c>
      <c r="T38" s="82"/>
      <c r="U38" s="83"/>
      <c r="W38" s="129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30"/>
    </row>
    <row r="39" spans="1:36" ht="14.1" customHeight="1" thickTop="1" thickBot="1" x14ac:dyDescent="0.3">
      <c r="A39" s="43"/>
      <c r="B39" s="43"/>
      <c r="C39" s="43"/>
      <c r="D39" s="43"/>
      <c r="E39" s="67"/>
      <c r="F39" s="68"/>
      <c r="G39" s="46"/>
      <c r="H39" s="82"/>
      <c r="I39" s="83"/>
      <c r="J39" s="80"/>
      <c r="K39" s="82"/>
      <c r="L39" s="83"/>
      <c r="M39" s="80"/>
      <c r="N39" s="82"/>
      <c r="O39" s="83"/>
      <c r="P39" s="80"/>
      <c r="Q39" s="82"/>
      <c r="R39" s="83"/>
      <c r="S39" s="80"/>
      <c r="T39" s="82"/>
      <c r="U39" s="83"/>
      <c r="W39" s="129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30"/>
    </row>
    <row r="40" spans="1:36" ht="14.1" customHeight="1" thickTop="1" thickBot="1" x14ac:dyDescent="0.3">
      <c r="A40" s="43" t="s">
        <v>45</v>
      </c>
      <c r="B40" s="43"/>
      <c r="C40" s="43"/>
      <c r="D40" s="43"/>
      <c r="E40" s="65">
        <f>H40+K40+N40+Q40+T40</f>
        <v>0</v>
      </c>
      <c r="F40" s="66"/>
      <c r="G40" s="46" t="s">
        <v>46</v>
      </c>
      <c r="H40" s="82"/>
      <c r="I40" s="83"/>
      <c r="J40" s="80" t="s">
        <v>47</v>
      </c>
      <c r="K40" s="82">
        <f>I25</f>
        <v>0</v>
      </c>
      <c r="L40" s="83"/>
      <c r="M40" s="80" t="s">
        <v>47</v>
      </c>
      <c r="N40" s="82"/>
      <c r="O40" s="83"/>
      <c r="P40" s="80" t="s">
        <v>47</v>
      </c>
      <c r="Q40" s="82"/>
      <c r="R40" s="83"/>
      <c r="S40" s="80" t="s">
        <v>47</v>
      </c>
      <c r="T40" s="82"/>
      <c r="U40" s="83"/>
      <c r="W40" s="129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30"/>
    </row>
    <row r="41" spans="1:36" ht="14.1" customHeight="1" thickTop="1" thickBot="1" x14ac:dyDescent="0.3">
      <c r="A41" s="43"/>
      <c r="B41" s="43"/>
      <c r="C41" s="43"/>
      <c r="D41" s="43"/>
      <c r="E41" s="67"/>
      <c r="F41" s="68"/>
      <c r="G41" s="46"/>
      <c r="H41" s="82"/>
      <c r="I41" s="83"/>
      <c r="J41" s="80"/>
      <c r="K41" s="82"/>
      <c r="L41" s="83"/>
      <c r="M41" s="80"/>
      <c r="N41" s="82"/>
      <c r="O41" s="83"/>
      <c r="P41" s="80"/>
      <c r="Q41" s="82"/>
      <c r="R41" s="83"/>
      <c r="S41" s="80"/>
      <c r="T41" s="82"/>
      <c r="U41" s="83"/>
      <c r="W41" s="131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3"/>
    </row>
    <row r="42" spans="1:36" ht="14.1" customHeight="1" thickTop="1" thickBot="1" x14ac:dyDescent="0.3"/>
    <row r="43" spans="1:36" ht="14.1" customHeight="1" thickTop="1" thickBot="1" x14ac:dyDescent="0.3">
      <c r="A43" s="105" t="s">
        <v>53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T43" s="108" t="s">
        <v>54</v>
      </c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</row>
    <row r="44" spans="1:36" ht="14.1" customHeight="1" thickTop="1" x14ac:dyDescent="0.2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T44" s="120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21"/>
    </row>
    <row r="45" spans="1:36" ht="14.1" customHeight="1" x14ac:dyDescent="0.25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6"/>
      <c r="T45" s="120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21"/>
    </row>
    <row r="46" spans="1:36" ht="14.1" customHeight="1" x14ac:dyDescent="0.2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6"/>
      <c r="T46" s="120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21"/>
    </row>
    <row r="47" spans="1:36" ht="14.1" customHeight="1" x14ac:dyDescent="0.2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6"/>
      <c r="T47" s="120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21"/>
    </row>
    <row r="48" spans="1:36" ht="14.1" customHeight="1" x14ac:dyDescent="0.25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6"/>
      <c r="T48" s="120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21"/>
    </row>
    <row r="49" spans="1:36" ht="14.1" customHeight="1" x14ac:dyDescent="0.25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6"/>
      <c r="T49" s="120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21"/>
    </row>
    <row r="50" spans="1:36" ht="14.1" customHeight="1" x14ac:dyDescent="0.25">
      <c r="A50" s="114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6"/>
      <c r="T50" s="120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21"/>
    </row>
    <row r="51" spans="1:36" ht="14.1" customHeight="1" x14ac:dyDescent="0.2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6"/>
      <c r="T51" s="120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21"/>
    </row>
    <row r="52" spans="1:36" ht="14.1" customHeight="1" x14ac:dyDescent="0.25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6"/>
      <c r="T52" s="120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21"/>
    </row>
    <row r="53" spans="1:36" ht="14.1" customHeight="1" x14ac:dyDescent="0.25">
      <c r="A53" s="114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6"/>
      <c r="T53" s="120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21"/>
    </row>
    <row r="54" spans="1:36" ht="14.1" customHeight="1" thickBot="1" x14ac:dyDescent="0.3">
      <c r="A54" s="117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9"/>
      <c r="T54" s="123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5"/>
    </row>
    <row r="55" spans="1:36" ht="14.1" customHeight="1" thickTop="1" x14ac:dyDescent="0.25">
      <c r="A55" s="36" t="s">
        <v>55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ht="14.1" customHeight="1" thickBot="1" x14ac:dyDescent="0.3">
      <c r="J56" s="37" t="s">
        <v>57</v>
      </c>
      <c r="K56" s="37"/>
      <c r="M56" s="37" t="s">
        <v>58</v>
      </c>
      <c r="N56" s="37"/>
      <c r="P56" s="37" t="s">
        <v>59</v>
      </c>
      <c r="Q56" s="37"/>
      <c r="S56" s="37" t="s">
        <v>14</v>
      </c>
      <c r="T56" s="37"/>
      <c r="V56" s="37" t="s">
        <v>60</v>
      </c>
      <c r="W56" s="37"/>
      <c r="Y56" s="37" t="s">
        <v>61</v>
      </c>
      <c r="Z56" s="37"/>
      <c r="AB56" s="37" t="s">
        <v>62</v>
      </c>
      <c r="AC56" s="37"/>
    </row>
    <row r="57" spans="1:36" ht="14.1" customHeight="1" thickTop="1" x14ac:dyDescent="0.25">
      <c r="A57" s="43" t="s">
        <v>56</v>
      </c>
      <c r="B57" s="43"/>
      <c r="C57" s="43"/>
      <c r="D57" s="44">
        <f>G57+J57+M57+P57+S57+V57+Y57+AB57</f>
        <v>10</v>
      </c>
      <c r="E57" s="45"/>
      <c r="F57" s="46" t="s">
        <v>46</v>
      </c>
      <c r="G57" s="80">
        <v>10</v>
      </c>
      <c r="H57" s="80"/>
      <c r="I57" s="80" t="s">
        <v>47</v>
      </c>
      <c r="J57" s="39"/>
      <c r="K57" s="40"/>
      <c r="L57" s="38" t="s">
        <v>47</v>
      </c>
      <c r="M57" s="39"/>
      <c r="N57" s="40"/>
      <c r="O57" s="38" t="s">
        <v>47</v>
      </c>
      <c r="P57" s="39">
        <f>I23</f>
        <v>0</v>
      </c>
      <c r="Q57" s="40"/>
      <c r="R57" s="38" t="s">
        <v>47</v>
      </c>
      <c r="S57" s="39">
        <v>0</v>
      </c>
      <c r="T57" s="40"/>
      <c r="U57" s="38" t="s">
        <v>47</v>
      </c>
      <c r="V57" s="39"/>
      <c r="W57" s="40"/>
      <c r="X57" s="38" t="s">
        <v>47</v>
      </c>
      <c r="Y57" s="39"/>
      <c r="Z57" s="40"/>
      <c r="AA57" s="38" t="s">
        <v>47</v>
      </c>
      <c r="AB57" s="39"/>
      <c r="AC57" s="40"/>
    </row>
    <row r="58" spans="1:36" ht="14.1" customHeight="1" thickBot="1" x14ac:dyDescent="0.3">
      <c r="A58" s="43"/>
      <c r="B58" s="43"/>
      <c r="C58" s="43"/>
      <c r="D58" s="61"/>
      <c r="E58" s="63"/>
      <c r="F58" s="46"/>
      <c r="G58" s="80"/>
      <c r="H58" s="80"/>
      <c r="I58" s="80"/>
      <c r="J58" s="70"/>
      <c r="K58" s="71"/>
      <c r="L58" s="38"/>
      <c r="M58" s="70"/>
      <c r="N58" s="71"/>
      <c r="O58" s="38"/>
      <c r="P58" s="70"/>
      <c r="Q58" s="71"/>
      <c r="R58" s="38"/>
      <c r="S58" s="41"/>
      <c r="T58" s="42"/>
      <c r="U58" s="38"/>
      <c r="V58" s="41"/>
      <c r="W58" s="42"/>
      <c r="X58" s="38"/>
      <c r="Y58" s="41"/>
      <c r="Z58" s="42"/>
      <c r="AA58" s="38"/>
      <c r="AB58" s="41"/>
      <c r="AC58" s="42"/>
    </row>
    <row r="59" spans="1:36" ht="14.1" customHeight="1" thickTop="1" x14ac:dyDescent="0.25">
      <c r="A59" s="43" t="s">
        <v>63</v>
      </c>
      <c r="B59" s="43"/>
      <c r="C59" s="43"/>
      <c r="D59" s="43"/>
      <c r="E59" s="44">
        <f>D57-J57-M57</f>
        <v>10</v>
      </c>
      <c r="F59" s="45"/>
      <c r="H59" s="43" t="s">
        <v>64</v>
      </c>
      <c r="I59" s="43"/>
      <c r="J59" s="43"/>
      <c r="K59" s="43"/>
      <c r="L59" s="43"/>
      <c r="M59" s="43"/>
      <c r="N59" s="43"/>
      <c r="O59" s="43"/>
      <c r="P59" s="44">
        <f>D57-P57</f>
        <v>10</v>
      </c>
      <c r="Q59" s="45"/>
      <c r="S59" s="48" t="s">
        <v>52</v>
      </c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</row>
    <row r="60" spans="1:36" ht="14.1" customHeight="1" thickBot="1" x14ac:dyDescent="0.3">
      <c r="A60" s="43"/>
      <c r="B60" s="43"/>
      <c r="C60" s="43"/>
      <c r="D60" s="43"/>
      <c r="E60" s="61"/>
      <c r="F60" s="63"/>
      <c r="H60" s="43"/>
      <c r="I60" s="43"/>
      <c r="J60" s="43"/>
      <c r="K60" s="43"/>
      <c r="L60" s="43"/>
      <c r="M60" s="43"/>
      <c r="N60" s="43"/>
      <c r="O60" s="43"/>
      <c r="P60" s="61"/>
      <c r="Q60" s="63"/>
      <c r="S60" s="51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3"/>
    </row>
    <row r="61" spans="1:36" ht="14.1" customHeight="1" thickTop="1" x14ac:dyDescent="0.25">
      <c r="A61" s="36" t="s">
        <v>78</v>
      </c>
      <c r="B61" s="36"/>
      <c r="C61" s="36"/>
      <c r="D61" s="36"/>
      <c r="E61" s="36"/>
      <c r="F61" s="36"/>
      <c r="G61" s="36"/>
      <c r="H61" s="36"/>
      <c r="J61" s="36" t="s">
        <v>79</v>
      </c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ht="14.1" customHeight="1" thickBot="1" x14ac:dyDescent="0.3">
      <c r="S62" s="37" t="s">
        <v>71</v>
      </c>
      <c r="T62" s="37"/>
      <c r="V62" s="37" t="s">
        <v>72</v>
      </c>
      <c r="W62" s="37"/>
      <c r="Y62" s="37" t="s">
        <v>14</v>
      </c>
      <c r="Z62" s="37"/>
    </row>
    <row r="63" spans="1:36" ht="14.1" customHeight="1" thickTop="1" x14ac:dyDescent="0.25">
      <c r="A63" s="43" t="s">
        <v>65</v>
      </c>
      <c r="B63" s="43"/>
      <c r="C63" s="43"/>
      <c r="D63" s="43"/>
      <c r="E63" s="43"/>
      <c r="F63" s="44">
        <v>0</v>
      </c>
      <c r="G63" s="45"/>
      <c r="J63" s="43" t="s">
        <v>68</v>
      </c>
      <c r="K63" s="43"/>
      <c r="L63" s="43"/>
      <c r="M63" s="43"/>
      <c r="N63" s="43"/>
      <c r="O63" s="43"/>
      <c r="P63" s="65">
        <f>S63+V63+Y63</f>
        <v>0</v>
      </c>
      <c r="Q63" s="66"/>
      <c r="R63" s="46" t="s">
        <v>46</v>
      </c>
      <c r="S63" s="39">
        <f>F63</f>
        <v>0</v>
      </c>
      <c r="T63" s="40"/>
      <c r="U63" s="38" t="s">
        <v>47</v>
      </c>
      <c r="V63" s="39">
        <f>I21</f>
        <v>0</v>
      </c>
      <c r="W63" s="40"/>
      <c r="X63" s="38" t="s">
        <v>47</v>
      </c>
      <c r="Y63" s="39">
        <f>S57*-1</f>
        <v>0</v>
      </c>
      <c r="Z63" s="40"/>
      <c r="AB63" s="48" t="s">
        <v>52</v>
      </c>
      <c r="AC63" s="49"/>
      <c r="AD63" s="49"/>
      <c r="AE63" s="49"/>
      <c r="AF63" s="49"/>
      <c r="AG63" s="49"/>
      <c r="AH63" s="49"/>
      <c r="AI63" s="49"/>
      <c r="AJ63" s="50"/>
    </row>
    <row r="64" spans="1:36" ht="14.1" customHeight="1" thickBot="1" x14ac:dyDescent="0.3">
      <c r="A64" s="43"/>
      <c r="B64" s="43"/>
      <c r="C64" s="43"/>
      <c r="D64" s="43"/>
      <c r="E64" s="43"/>
      <c r="F64" s="61"/>
      <c r="G64" s="63"/>
      <c r="J64" s="43"/>
      <c r="K64" s="43"/>
      <c r="L64" s="43"/>
      <c r="M64" s="43"/>
      <c r="N64" s="43"/>
      <c r="O64" s="43"/>
      <c r="P64" s="67"/>
      <c r="Q64" s="68"/>
      <c r="R64" s="46"/>
      <c r="S64" s="70"/>
      <c r="T64" s="71"/>
      <c r="U64" s="38"/>
      <c r="V64" s="70"/>
      <c r="W64" s="71"/>
      <c r="X64" s="38"/>
      <c r="Y64" s="70"/>
      <c r="Z64" s="71"/>
      <c r="AB64" s="51"/>
      <c r="AC64" s="52"/>
      <c r="AD64" s="52"/>
      <c r="AE64" s="52"/>
      <c r="AF64" s="52"/>
      <c r="AG64" s="52"/>
      <c r="AH64" s="52"/>
      <c r="AI64" s="52"/>
      <c r="AJ64" s="53"/>
    </row>
    <row r="65" spans="1:38" ht="14.1" customHeight="1" thickTop="1" thickBot="1" x14ac:dyDescent="0.3">
      <c r="S65" s="37" t="s">
        <v>71</v>
      </c>
      <c r="T65" s="37"/>
      <c r="V65" s="37" t="s">
        <v>72</v>
      </c>
      <c r="W65" s="37"/>
      <c r="Y65" s="37" t="s">
        <v>14</v>
      </c>
      <c r="Z65" s="37"/>
      <c r="AB65" s="37" t="s">
        <v>73</v>
      </c>
      <c r="AC65" s="37"/>
    </row>
    <row r="66" spans="1:38" ht="14.1" customHeight="1" thickTop="1" x14ac:dyDescent="0.25">
      <c r="A66" s="43" t="s">
        <v>66</v>
      </c>
      <c r="B66" s="43"/>
      <c r="C66" s="43"/>
      <c r="D66" s="43"/>
      <c r="E66" s="43"/>
      <c r="F66" s="44"/>
      <c r="G66" s="45"/>
      <c r="J66" s="43" t="s">
        <v>69</v>
      </c>
      <c r="K66" s="43"/>
      <c r="L66" s="43"/>
      <c r="M66" s="43"/>
      <c r="N66" s="43"/>
      <c r="O66" s="43"/>
      <c r="P66" s="44">
        <f>S66+V66+Y66+AB66+AE66</f>
        <v>10</v>
      </c>
      <c r="Q66" s="45"/>
      <c r="R66" s="46" t="s">
        <v>46</v>
      </c>
      <c r="S66" s="39">
        <f>S63</f>
        <v>0</v>
      </c>
      <c r="T66" s="40"/>
      <c r="U66" s="38" t="s">
        <v>47</v>
      </c>
      <c r="V66" s="39">
        <f>V63</f>
        <v>0</v>
      </c>
      <c r="W66" s="40"/>
      <c r="X66" s="38" t="s">
        <v>47</v>
      </c>
      <c r="Y66" s="39">
        <f>Y63</f>
        <v>0</v>
      </c>
      <c r="Z66" s="40"/>
      <c r="AA66" s="38" t="s">
        <v>47</v>
      </c>
      <c r="AB66" s="39">
        <f>I23</f>
        <v>0</v>
      </c>
      <c r="AC66" s="40"/>
      <c r="AD66" s="38" t="s">
        <v>47</v>
      </c>
      <c r="AE66" s="30">
        <v>10</v>
      </c>
      <c r="AF66" s="30"/>
    </row>
    <row r="67" spans="1:38" ht="14.1" customHeight="1" thickBot="1" x14ac:dyDescent="0.3">
      <c r="A67" s="43"/>
      <c r="B67" s="43"/>
      <c r="C67" s="43"/>
      <c r="D67" s="43"/>
      <c r="E67" s="43"/>
      <c r="F67" s="46"/>
      <c r="G67" s="47"/>
      <c r="J67" s="43"/>
      <c r="K67" s="43"/>
      <c r="L67" s="43"/>
      <c r="M67" s="43"/>
      <c r="N67" s="43"/>
      <c r="O67" s="43"/>
      <c r="P67" s="61"/>
      <c r="Q67" s="63"/>
      <c r="R67" s="46"/>
      <c r="S67" s="70"/>
      <c r="T67" s="71"/>
      <c r="U67" s="38"/>
      <c r="V67" s="70"/>
      <c r="W67" s="71"/>
      <c r="X67" s="38"/>
      <c r="Y67" s="70"/>
      <c r="Z67" s="71"/>
      <c r="AA67" s="38"/>
      <c r="AB67" s="41"/>
      <c r="AC67" s="42"/>
      <c r="AD67" s="38"/>
      <c r="AE67" s="30"/>
      <c r="AF67" s="30"/>
    </row>
    <row r="68" spans="1:38" ht="14.1" customHeight="1" thickTop="1" x14ac:dyDescent="0.25">
      <c r="A68" s="43" t="s">
        <v>67</v>
      </c>
      <c r="B68" s="43"/>
      <c r="C68" s="43"/>
      <c r="D68" s="43"/>
      <c r="E68" s="43"/>
      <c r="F68" s="44"/>
      <c r="G68" s="60"/>
      <c r="H68" s="60"/>
      <c r="I68" s="45"/>
      <c r="J68" s="43" t="s">
        <v>70</v>
      </c>
      <c r="K68" s="43"/>
      <c r="L68" s="43"/>
      <c r="M68" s="43"/>
      <c r="N68" s="43"/>
      <c r="O68" s="43"/>
      <c r="P68" s="44"/>
      <c r="Q68" s="45"/>
      <c r="S68" s="30" t="s">
        <v>74</v>
      </c>
      <c r="T68" s="30"/>
      <c r="U68" s="30"/>
      <c r="V68" s="30"/>
      <c r="W68" s="30"/>
      <c r="X68" s="30"/>
      <c r="Y68" s="30"/>
      <c r="Z68" s="30"/>
      <c r="AA68" s="30"/>
      <c r="AB68" s="54"/>
      <c r="AC68" s="55"/>
      <c r="AD68" s="55"/>
      <c r="AE68" s="55"/>
      <c r="AF68" s="55"/>
      <c r="AG68" s="55"/>
      <c r="AH68" s="55"/>
      <c r="AI68" s="55"/>
      <c r="AJ68" s="56"/>
    </row>
    <row r="69" spans="1:38" ht="14.1" customHeight="1" thickBot="1" x14ac:dyDescent="0.3">
      <c r="A69" s="43"/>
      <c r="B69" s="43"/>
      <c r="C69" s="43"/>
      <c r="D69" s="43"/>
      <c r="E69" s="43"/>
      <c r="F69" s="61"/>
      <c r="G69" s="62"/>
      <c r="H69" s="62"/>
      <c r="I69" s="63"/>
      <c r="J69" s="43"/>
      <c r="K69" s="43"/>
      <c r="L69" s="43"/>
      <c r="M69" s="43"/>
      <c r="N69" s="43"/>
      <c r="O69" s="43"/>
      <c r="P69" s="61"/>
      <c r="Q69" s="63"/>
      <c r="S69" s="30"/>
      <c r="T69" s="30"/>
      <c r="U69" s="30"/>
      <c r="V69" s="30"/>
      <c r="W69" s="30"/>
      <c r="X69" s="30"/>
      <c r="Y69" s="30"/>
      <c r="Z69" s="30"/>
      <c r="AA69" s="30"/>
      <c r="AB69" s="57"/>
      <c r="AC69" s="58"/>
      <c r="AD69" s="58"/>
      <c r="AE69" s="58"/>
      <c r="AF69" s="58"/>
      <c r="AG69" s="58"/>
      <c r="AH69" s="58"/>
      <c r="AI69" s="58"/>
      <c r="AJ69" s="59"/>
    </row>
    <row r="70" spans="1:38" ht="14.1" customHeight="1" thickTop="1" thickBot="1" x14ac:dyDescent="0.3">
      <c r="F70" s="64"/>
      <c r="G70" s="64"/>
      <c r="I70" s="69" t="s">
        <v>73</v>
      </c>
      <c r="J70" s="69"/>
      <c r="L70" s="69" t="s">
        <v>50</v>
      </c>
      <c r="M70" s="69"/>
      <c r="S70" s="30" t="s">
        <v>75</v>
      </c>
      <c r="T70" s="30"/>
      <c r="U70" s="30"/>
      <c r="V70" s="30"/>
      <c r="W70" s="30"/>
      <c r="X70" s="30"/>
      <c r="Y70" s="30"/>
      <c r="Z70" s="30"/>
      <c r="AA70" s="30"/>
      <c r="AB70" s="54"/>
      <c r="AC70" s="55"/>
      <c r="AD70" s="55"/>
      <c r="AE70" s="55"/>
      <c r="AF70" s="55"/>
      <c r="AG70" s="55"/>
      <c r="AH70" s="55"/>
      <c r="AI70" s="55"/>
      <c r="AJ70" s="56"/>
    </row>
    <row r="71" spans="1:38" ht="14.1" customHeight="1" thickTop="1" thickBot="1" x14ac:dyDescent="0.3">
      <c r="A71" s="43" t="s">
        <v>76</v>
      </c>
      <c r="B71" s="43"/>
      <c r="C71" s="43"/>
      <c r="D71" s="43"/>
      <c r="E71" s="43"/>
      <c r="F71" s="65">
        <f>I71+L71</f>
        <v>0</v>
      </c>
      <c r="G71" s="66"/>
      <c r="H71" s="46" t="s">
        <v>46</v>
      </c>
      <c r="I71" s="39">
        <f>I23</f>
        <v>0</v>
      </c>
      <c r="J71" s="40"/>
      <c r="K71" s="30" t="s">
        <v>47</v>
      </c>
      <c r="L71" s="72"/>
      <c r="M71" s="73"/>
      <c r="S71" s="30"/>
      <c r="T71" s="30"/>
      <c r="U71" s="30"/>
      <c r="V71" s="30"/>
      <c r="W71" s="30"/>
      <c r="X71" s="30"/>
      <c r="Y71" s="30"/>
      <c r="Z71" s="30"/>
      <c r="AA71" s="30"/>
      <c r="AB71" s="57"/>
      <c r="AC71" s="58"/>
      <c r="AD71" s="58"/>
      <c r="AE71" s="58"/>
      <c r="AF71" s="58"/>
      <c r="AG71" s="58"/>
      <c r="AH71" s="58"/>
      <c r="AI71" s="58"/>
      <c r="AJ71" s="59"/>
    </row>
    <row r="72" spans="1:38" ht="14.1" customHeight="1" thickTop="1" thickBot="1" x14ac:dyDescent="0.3">
      <c r="A72" s="43"/>
      <c r="B72" s="43"/>
      <c r="C72" s="43"/>
      <c r="D72" s="43"/>
      <c r="E72" s="43"/>
      <c r="F72" s="67"/>
      <c r="G72" s="68"/>
      <c r="H72" s="46"/>
      <c r="I72" s="70"/>
      <c r="J72" s="71"/>
      <c r="K72" s="30"/>
      <c r="L72" s="74"/>
      <c r="M72" s="75"/>
    </row>
    <row r="73" spans="1:38" ht="14.1" customHeight="1" thickTop="1" x14ac:dyDescent="0.25">
      <c r="A73" s="36" t="s">
        <v>81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1:38" ht="14.1" customHeight="1" x14ac:dyDescent="0.25">
      <c r="A74" s="23" t="s">
        <v>88</v>
      </c>
      <c r="B74" s="23"/>
      <c r="C74" s="23"/>
      <c r="D74" s="23"/>
      <c r="E74" s="23"/>
      <c r="F74" s="23"/>
      <c r="G74" s="23"/>
      <c r="H74" s="23"/>
      <c r="I74" s="23"/>
      <c r="J74" s="23"/>
      <c r="K74" s="23" t="s">
        <v>87</v>
      </c>
      <c r="L74" s="23"/>
      <c r="M74" s="23"/>
      <c r="N74" s="23"/>
      <c r="O74" s="23"/>
      <c r="P74" s="23" t="s">
        <v>86</v>
      </c>
      <c r="Q74" s="23"/>
      <c r="R74" s="23"/>
      <c r="S74" s="23"/>
      <c r="T74" s="23" t="s">
        <v>85</v>
      </c>
      <c r="U74" s="23"/>
      <c r="V74" s="23"/>
      <c r="W74" s="23"/>
      <c r="X74" s="23" t="s">
        <v>84</v>
      </c>
      <c r="Y74" s="23"/>
      <c r="Z74" s="23"/>
      <c r="AA74" s="23"/>
      <c r="AB74" s="23" t="s">
        <v>83</v>
      </c>
      <c r="AC74" s="23"/>
      <c r="AD74" s="23"/>
      <c r="AE74" s="23"/>
      <c r="AF74" s="23" t="s">
        <v>82</v>
      </c>
      <c r="AG74" s="23"/>
      <c r="AH74" s="23"/>
      <c r="AI74" s="23"/>
      <c r="AJ74" s="23"/>
      <c r="AK74" s="151" t="s">
        <v>48</v>
      </c>
      <c r="AL74" s="151"/>
    </row>
    <row r="75" spans="1:38" ht="14.1" customHeight="1" x14ac:dyDescent="0.25">
      <c r="A75" s="32" t="s">
        <v>92</v>
      </c>
      <c r="B75" s="17"/>
      <c r="C75" s="17"/>
      <c r="D75" s="17"/>
      <c r="E75" s="17"/>
      <c r="F75" s="17"/>
      <c r="G75" s="17"/>
      <c r="H75" s="17"/>
      <c r="I75" s="17"/>
      <c r="J75" s="17"/>
      <c r="K75" s="33">
        <f ca="1">IF(A75&lt;&gt;"",$F$63+AL75,"")</f>
        <v>0</v>
      </c>
      <c r="L75" s="33"/>
      <c r="M75" s="33"/>
      <c r="N75" s="33"/>
      <c r="O75" s="33"/>
      <c r="P75" s="18" t="s">
        <v>95</v>
      </c>
      <c r="Q75" s="18"/>
      <c r="R75" s="18"/>
      <c r="S75" s="18"/>
      <c r="T75" s="18" t="s">
        <v>94</v>
      </c>
      <c r="U75" s="18"/>
      <c r="V75" s="18"/>
      <c r="W75" s="18"/>
      <c r="X75" s="18" t="s">
        <v>93</v>
      </c>
      <c r="Y75" s="18"/>
      <c r="Z75" s="18"/>
      <c r="AA75" s="18"/>
      <c r="AB75" s="18" t="s">
        <v>93</v>
      </c>
      <c r="AC75" s="18"/>
      <c r="AD75" s="18"/>
      <c r="AE75" s="18"/>
      <c r="AF75" s="18" t="str">
        <f>CONCATENATE(IF(MID(A10,1,1)="K","1W2","1W3"),IF(I21&gt;0,CONCATENATE("+",I21),IF(I21&lt;0,I21,"")))</f>
        <v>1W3</v>
      </c>
      <c r="AG75" s="18"/>
      <c r="AH75" s="18"/>
      <c r="AI75" s="18"/>
      <c r="AJ75" s="19"/>
      <c r="AK75" s="8" t="s">
        <v>72</v>
      </c>
      <c r="AL75" s="8">
        <f ca="1">INDIRECT(ADDRESS(VLOOKUP(AK75,$AX$109:$AZ$114,3,0),9,1,1))</f>
        <v>0</v>
      </c>
    </row>
    <row r="76" spans="1:38" ht="14.1" customHeight="1" x14ac:dyDescent="0.25">
      <c r="A76" s="32"/>
      <c r="B76" s="17"/>
      <c r="C76" s="17"/>
      <c r="D76" s="17"/>
      <c r="E76" s="17"/>
      <c r="F76" s="17"/>
      <c r="G76" s="17"/>
      <c r="H76" s="17"/>
      <c r="I76" s="17"/>
      <c r="J76" s="17"/>
      <c r="K76" s="33" t="str">
        <f>IF(A76&lt;&gt;"",$F$63+AL76,"")</f>
        <v/>
      </c>
      <c r="L76" s="33"/>
      <c r="M76" s="33"/>
      <c r="N76" s="33"/>
      <c r="O76" s="33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9"/>
      <c r="AK76" s="8" t="s">
        <v>72</v>
      </c>
      <c r="AL76" s="16">
        <f t="shared" ref="AL76:AL92" ca="1" si="10">INDIRECT(ADDRESS(VLOOKUP(AK76,$AX$109:$AZ$114,3,0),9,1,1))</f>
        <v>0</v>
      </c>
    </row>
    <row r="77" spans="1:38" ht="14.1" customHeight="1" x14ac:dyDescent="0.25">
      <c r="A77" s="32"/>
      <c r="B77" s="17"/>
      <c r="C77" s="17"/>
      <c r="D77" s="17"/>
      <c r="E77" s="17"/>
      <c r="F77" s="17"/>
      <c r="G77" s="17"/>
      <c r="H77" s="17"/>
      <c r="I77" s="17"/>
      <c r="J77" s="17"/>
      <c r="K77" s="33" t="str">
        <f>IF(A77&lt;&gt;"",$F$63+AL77,"")</f>
        <v/>
      </c>
      <c r="L77" s="33"/>
      <c r="M77" s="33"/>
      <c r="N77" s="33"/>
      <c r="O77" s="33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9"/>
      <c r="AK77" s="8" t="s">
        <v>72</v>
      </c>
      <c r="AL77" s="16">
        <f t="shared" ca="1" si="10"/>
        <v>0</v>
      </c>
    </row>
    <row r="78" spans="1:38" ht="14.1" customHeight="1" x14ac:dyDescent="0.25">
      <c r="A78" s="32"/>
      <c r="B78" s="17"/>
      <c r="C78" s="17"/>
      <c r="D78" s="17"/>
      <c r="E78" s="17"/>
      <c r="F78" s="17"/>
      <c r="G78" s="17"/>
      <c r="H78" s="17"/>
      <c r="I78" s="17"/>
      <c r="J78" s="17"/>
      <c r="K78" s="33" t="str">
        <f>IF(A78&lt;&gt;"",$F$63+AL78,"")</f>
        <v/>
      </c>
      <c r="L78" s="33"/>
      <c r="M78" s="33"/>
      <c r="N78" s="33"/>
      <c r="O78" s="33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9"/>
      <c r="AK78" s="8" t="s">
        <v>72</v>
      </c>
      <c r="AL78" s="16">
        <f t="shared" ca="1" si="10"/>
        <v>0</v>
      </c>
    </row>
    <row r="79" spans="1:38" ht="14.1" customHeight="1" x14ac:dyDescent="0.25">
      <c r="A79" s="32"/>
      <c r="B79" s="17"/>
      <c r="C79" s="17"/>
      <c r="D79" s="17"/>
      <c r="E79" s="17"/>
      <c r="F79" s="17"/>
      <c r="G79" s="17"/>
      <c r="H79" s="17"/>
      <c r="I79" s="17"/>
      <c r="J79" s="17"/>
      <c r="K79" s="33" t="str">
        <f>IF(A79&lt;&gt;"",$F$63+AL79,"")</f>
        <v/>
      </c>
      <c r="L79" s="33"/>
      <c r="M79" s="33"/>
      <c r="N79" s="33"/>
      <c r="O79" s="33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9"/>
      <c r="AK79" s="8" t="s">
        <v>72</v>
      </c>
      <c r="AL79" s="16">
        <f t="shared" ca="1" si="10"/>
        <v>0</v>
      </c>
    </row>
    <row r="80" spans="1:38" ht="14.1" customHeight="1" x14ac:dyDescent="0.25">
      <c r="A80" s="32"/>
      <c r="B80" s="17"/>
      <c r="C80" s="17"/>
      <c r="D80" s="17"/>
      <c r="E80" s="17"/>
      <c r="F80" s="17"/>
      <c r="G80" s="17"/>
      <c r="H80" s="17"/>
      <c r="I80" s="17"/>
      <c r="J80" s="17"/>
      <c r="K80" s="33" t="str">
        <f>IF(A80&lt;&gt;"",$F$63+AL80,"")</f>
        <v/>
      </c>
      <c r="L80" s="33"/>
      <c r="M80" s="33"/>
      <c r="N80" s="33"/>
      <c r="O80" s="33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9"/>
      <c r="AK80" s="8" t="s">
        <v>72</v>
      </c>
      <c r="AL80" s="16">
        <f t="shared" ca="1" si="10"/>
        <v>0</v>
      </c>
    </row>
    <row r="81" spans="1:38" ht="14.1" customHeight="1" x14ac:dyDescent="0.25">
      <c r="A81" s="32"/>
      <c r="B81" s="17"/>
      <c r="C81" s="17"/>
      <c r="D81" s="17"/>
      <c r="E81" s="17"/>
      <c r="F81" s="17"/>
      <c r="G81" s="17"/>
      <c r="H81" s="17"/>
      <c r="I81" s="17"/>
      <c r="J81" s="17"/>
      <c r="K81" s="33" t="str">
        <f>IF(A81&lt;&gt;"",$F$63+AL81,"")</f>
        <v/>
      </c>
      <c r="L81" s="33"/>
      <c r="M81" s="33"/>
      <c r="N81" s="33"/>
      <c r="O81" s="33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9"/>
      <c r="AK81" s="8" t="s">
        <v>72</v>
      </c>
      <c r="AL81" s="16">
        <f t="shared" ca="1" si="10"/>
        <v>0</v>
      </c>
    </row>
    <row r="82" spans="1:38" ht="14.1" customHeight="1" x14ac:dyDescent="0.25">
      <c r="A82" s="32"/>
      <c r="B82" s="17"/>
      <c r="C82" s="17"/>
      <c r="D82" s="17"/>
      <c r="E82" s="17"/>
      <c r="F82" s="17"/>
      <c r="G82" s="17"/>
      <c r="H82" s="17"/>
      <c r="I82" s="17"/>
      <c r="J82" s="17"/>
      <c r="K82" s="33" t="str">
        <f>IF(A82&lt;&gt;"",$F$63+AL82,"")</f>
        <v/>
      </c>
      <c r="L82" s="33"/>
      <c r="M82" s="33"/>
      <c r="N82" s="33"/>
      <c r="O82" s="33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9"/>
      <c r="AK82" s="8" t="s">
        <v>72</v>
      </c>
      <c r="AL82" s="16">
        <f t="shared" ca="1" si="10"/>
        <v>0</v>
      </c>
    </row>
    <row r="83" spans="1:38" ht="14.1" customHeight="1" x14ac:dyDescent="0.25">
      <c r="A83" s="32"/>
      <c r="B83" s="17"/>
      <c r="C83" s="17"/>
      <c r="D83" s="17"/>
      <c r="E83" s="17"/>
      <c r="F83" s="17"/>
      <c r="G83" s="17"/>
      <c r="H83" s="17"/>
      <c r="I83" s="17"/>
      <c r="J83" s="17"/>
      <c r="K83" s="33" t="str">
        <f>IF(A83&lt;&gt;"",$F$63+AL83,"")</f>
        <v/>
      </c>
      <c r="L83" s="33"/>
      <c r="M83" s="33"/>
      <c r="N83" s="33"/>
      <c r="O83" s="33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9"/>
      <c r="AK83" s="8" t="s">
        <v>72</v>
      </c>
      <c r="AL83" s="16">
        <f t="shared" ca="1" si="10"/>
        <v>0</v>
      </c>
    </row>
    <row r="84" spans="1:38" ht="14.1" customHeight="1" x14ac:dyDescent="0.25">
      <c r="A84" s="32"/>
      <c r="B84" s="17"/>
      <c r="C84" s="17"/>
      <c r="D84" s="17"/>
      <c r="E84" s="17"/>
      <c r="F84" s="17"/>
      <c r="G84" s="17"/>
      <c r="H84" s="17"/>
      <c r="I84" s="17"/>
      <c r="J84" s="17"/>
      <c r="K84" s="33" t="str">
        <f>IF(A84&lt;&gt;"",$F$63+AL84,"")</f>
        <v/>
      </c>
      <c r="L84" s="33"/>
      <c r="M84" s="33"/>
      <c r="N84" s="33"/>
      <c r="O84" s="33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9"/>
      <c r="AK84" s="8" t="s">
        <v>72</v>
      </c>
      <c r="AL84" s="16">
        <f t="shared" ca="1" si="10"/>
        <v>0</v>
      </c>
    </row>
    <row r="85" spans="1:38" ht="14.1" customHeight="1" x14ac:dyDescent="0.25">
      <c r="A85" s="32"/>
      <c r="B85" s="17"/>
      <c r="C85" s="17"/>
      <c r="D85" s="17"/>
      <c r="E85" s="17"/>
      <c r="F85" s="17"/>
      <c r="G85" s="17"/>
      <c r="H85" s="17"/>
      <c r="I85" s="17"/>
      <c r="J85" s="17"/>
      <c r="K85" s="33" t="str">
        <f>IF(A85&lt;&gt;"",$F$63+AL85,"")</f>
        <v/>
      </c>
      <c r="L85" s="33"/>
      <c r="M85" s="33"/>
      <c r="N85" s="33"/>
      <c r="O85" s="33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9"/>
      <c r="AK85" s="8" t="s">
        <v>72</v>
      </c>
      <c r="AL85" s="16">
        <f t="shared" ca="1" si="10"/>
        <v>0</v>
      </c>
    </row>
    <row r="86" spans="1:38" ht="14.1" customHeight="1" x14ac:dyDescent="0.25">
      <c r="A86" s="32"/>
      <c r="B86" s="17"/>
      <c r="C86" s="17"/>
      <c r="D86" s="17"/>
      <c r="E86" s="17"/>
      <c r="F86" s="17"/>
      <c r="G86" s="17"/>
      <c r="H86" s="17"/>
      <c r="I86" s="17"/>
      <c r="J86" s="17"/>
      <c r="K86" s="33" t="str">
        <f>IF(A86&lt;&gt;"",$F$63+AL86,"")</f>
        <v/>
      </c>
      <c r="L86" s="33"/>
      <c r="M86" s="33"/>
      <c r="N86" s="33"/>
      <c r="O86" s="33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9"/>
      <c r="AK86" s="8" t="s">
        <v>72</v>
      </c>
      <c r="AL86" s="16">
        <f t="shared" ca="1" si="10"/>
        <v>0</v>
      </c>
    </row>
    <row r="87" spans="1:38" ht="14.1" customHeight="1" x14ac:dyDescent="0.25">
      <c r="A87" s="32"/>
      <c r="B87" s="17"/>
      <c r="C87" s="17"/>
      <c r="D87" s="17"/>
      <c r="E87" s="17"/>
      <c r="F87" s="17"/>
      <c r="G87" s="17"/>
      <c r="H87" s="17"/>
      <c r="I87" s="17"/>
      <c r="J87" s="17"/>
      <c r="K87" s="33" t="str">
        <f>IF(A87&lt;&gt;"",$F$63+AL87,"")</f>
        <v/>
      </c>
      <c r="L87" s="33"/>
      <c r="M87" s="33"/>
      <c r="N87" s="33"/>
      <c r="O87" s="3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9"/>
      <c r="AK87" s="8" t="s">
        <v>72</v>
      </c>
      <c r="AL87" s="16">
        <f t="shared" ca="1" si="10"/>
        <v>0</v>
      </c>
    </row>
    <row r="88" spans="1:38" ht="14.1" customHeight="1" x14ac:dyDescent="0.25">
      <c r="A88" s="32"/>
      <c r="B88" s="17"/>
      <c r="C88" s="17"/>
      <c r="D88" s="17"/>
      <c r="E88" s="17"/>
      <c r="F88" s="17"/>
      <c r="G88" s="17"/>
      <c r="H88" s="17"/>
      <c r="I88" s="17"/>
      <c r="J88" s="17"/>
      <c r="K88" s="33" t="str">
        <f>IF(A88&lt;&gt;"",$F$63+AL88,"")</f>
        <v/>
      </c>
      <c r="L88" s="33"/>
      <c r="M88" s="33"/>
      <c r="N88" s="33"/>
      <c r="O88" s="33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9"/>
      <c r="AK88" s="8" t="s">
        <v>72</v>
      </c>
      <c r="AL88" s="16">
        <f t="shared" ca="1" si="10"/>
        <v>0</v>
      </c>
    </row>
    <row r="89" spans="1:38" ht="14.1" customHeight="1" x14ac:dyDescent="0.25">
      <c r="A89" s="32"/>
      <c r="B89" s="17"/>
      <c r="C89" s="17"/>
      <c r="D89" s="17"/>
      <c r="E89" s="17"/>
      <c r="F89" s="17"/>
      <c r="G89" s="17"/>
      <c r="H89" s="17"/>
      <c r="I89" s="17"/>
      <c r="J89" s="17"/>
      <c r="K89" s="33" t="str">
        <f>IF(A89&lt;&gt;"",$F$63+AL89,"")</f>
        <v/>
      </c>
      <c r="L89" s="33"/>
      <c r="M89" s="33"/>
      <c r="N89" s="33"/>
      <c r="O89" s="33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9"/>
      <c r="AK89" s="8" t="s">
        <v>72</v>
      </c>
      <c r="AL89" s="16">
        <f t="shared" ca="1" si="10"/>
        <v>0</v>
      </c>
    </row>
    <row r="90" spans="1:38" ht="14.1" customHeight="1" x14ac:dyDescent="0.25">
      <c r="A90" s="32"/>
      <c r="B90" s="17"/>
      <c r="C90" s="17"/>
      <c r="D90" s="17"/>
      <c r="E90" s="17"/>
      <c r="F90" s="17"/>
      <c r="G90" s="17"/>
      <c r="H90" s="17"/>
      <c r="I90" s="17"/>
      <c r="J90" s="17"/>
      <c r="K90" s="33" t="str">
        <f>IF(A90&lt;&gt;"",$F$63+AL90,"")</f>
        <v/>
      </c>
      <c r="L90" s="33"/>
      <c r="M90" s="33"/>
      <c r="N90" s="33"/>
      <c r="O90" s="33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9"/>
      <c r="AK90" s="8" t="s">
        <v>72</v>
      </c>
      <c r="AL90" s="16">
        <f t="shared" ca="1" si="10"/>
        <v>0</v>
      </c>
    </row>
    <row r="91" spans="1:38" ht="14.1" customHeight="1" x14ac:dyDescent="0.25">
      <c r="A91" s="32"/>
      <c r="B91" s="17"/>
      <c r="C91" s="17"/>
      <c r="D91" s="17"/>
      <c r="E91" s="17"/>
      <c r="F91" s="17"/>
      <c r="G91" s="17"/>
      <c r="H91" s="17"/>
      <c r="I91" s="17"/>
      <c r="J91" s="17"/>
      <c r="K91" s="33" t="str">
        <f>IF(A91&lt;&gt;"",$F$63+AL91,"")</f>
        <v/>
      </c>
      <c r="L91" s="33"/>
      <c r="M91" s="33"/>
      <c r="N91" s="33"/>
      <c r="O91" s="33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9"/>
      <c r="AK91" s="8" t="s">
        <v>72</v>
      </c>
      <c r="AL91" s="16">
        <f t="shared" ca="1" si="10"/>
        <v>0</v>
      </c>
    </row>
    <row r="92" spans="1:38" ht="14.1" customHeight="1" x14ac:dyDescent="0.25">
      <c r="A92" s="32"/>
      <c r="B92" s="17"/>
      <c r="C92" s="17"/>
      <c r="D92" s="17"/>
      <c r="E92" s="17"/>
      <c r="F92" s="17"/>
      <c r="G92" s="17"/>
      <c r="H92" s="17"/>
      <c r="I92" s="17"/>
      <c r="J92" s="17"/>
      <c r="K92" s="33" t="str">
        <f>IF(A92&lt;&gt;"",$F$63+AL92,"")</f>
        <v/>
      </c>
      <c r="L92" s="33"/>
      <c r="M92" s="33"/>
      <c r="N92" s="33"/>
      <c r="O92" s="33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9"/>
      <c r="AK92" s="8" t="s">
        <v>72</v>
      </c>
      <c r="AL92" s="16">
        <f t="shared" ca="1" si="10"/>
        <v>0</v>
      </c>
    </row>
    <row r="93" spans="1:38" ht="14.1" customHeight="1" x14ac:dyDescent="0.25">
      <c r="A93" s="36" t="s">
        <v>89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</row>
    <row r="94" spans="1:38" ht="14.1" customHeight="1" x14ac:dyDescent="0.25">
      <c r="A94" s="23" t="s">
        <v>90</v>
      </c>
      <c r="B94" s="23"/>
      <c r="C94" s="23"/>
      <c r="D94" s="23"/>
      <c r="E94" s="23"/>
      <c r="F94" s="23"/>
      <c r="G94" s="23"/>
      <c r="H94" s="23" t="s">
        <v>99</v>
      </c>
      <c r="I94" s="23"/>
      <c r="J94" s="23"/>
      <c r="K94" s="23" t="s">
        <v>98</v>
      </c>
      <c r="L94" s="23"/>
      <c r="M94" s="23"/>
      <c r="N94" s="23"/>
      <c r="O94" s="23" t="s">
        <v>85</v>
      </c>
      <c r="P94" s="23"/>
      <c r="Q94" s="23"/>
      <c r="R94" s="23"/>
      <c r="S94" s="23" t="s">
        <v>97</v>
      </c>
      <c r="T94" s="23"/>
      <c r="U94" s="23"/>
      <c r="V94" s="23"/>
      <c r="W94" s="23" t="s">
        <v>96</v>
      </c>
      <c r="X94" s="23"/>
      <c r="Y94" s="23"/>
      <c r="Z94" s="23"/>
      <c r="AA94" s="23" t="s">
        <v>8</v>
      </c>
      <c r="AB94" s="23"/>
      <c r="AC94" s="23"/>
      <c r="AD94" s="23" t="s">
        <v>91</v>
      </c>
      <c r="AE94" s="23"/>
      <c r="AF94" s="23"/>
      <c r="AG94" s="23"/>
      <c r="AH94" s="23"/>
      <c r="AI94" s="23"/>
      <c r="AJ94" s="23"/>
    </row>
    <row r="95" spans="1:38" ht="14.1" customHeight="1" x14ac:dyDescent="0.25">
      <c r="A95" s="32"/>
      <c r="B95" s="17"/>
      <c r="C95" s="17"/>
      <c r="D95" s="17"/>
      <c r="E95" s="17"/>
      <c r="F95" s="17"/>
      <c r="G95" s="17"/>
      <c r="H95" s="33"/>
      <c r="I95" s="33"/>
      <c r="J95" s="33"/>
      <c r="K95" s="18"/>
      <c r="L95" s="18"/>
      <c r="M95" s="18"/>
      <c r="N95" s="18"/>
      <c r="O95" s="17"/>
      <c r="P95" s="17"/>
      <c r="Q95" s="17"/>
      <c r="R95" s="17"/>
      <c r="S95" s="33"/>
      <c r="T95" s="33"/>
      <c r="U95" s="33"/>
      <c r="V95" s="33"/>
      <c r="W95" s="34">
        <v>0</v>
      </c>
      <c r="X95" s="34"/>
      <c r="Y95" s="34"/>
      <c r="Z95" s="34"/>
      <c r="AA95" s="18"/>
      <c r="AB95" s="18"/>
      <c r="AC95" s="18"/>
      <c r="AD95" s="18"/>
      <c r="AE95" s="18"/>
      <c r="AF95" s="18"/>
      <c r="AG95" s="18"/>
      <c r="AH95" s="18"/>
      <c r="AI95" s="18"/>
      <c r="AJ95" s="19"/>
    </row>
    <row r="96" spans="1:38" ht="14.1" customHeight="1" x14ac:dyDescent="0.25">
      <c r="A96" s="32"/>
      <c r="B96" s="17"/>
      <c r="C96" s="17"/>
      <c r="D96" s="17"/>
      <c r="E96" s="17"/>
      <c r="F96" s="17"/>
      <c r="G96" s="17"/>
      <c r="H96" s="33"/>
      <c r="I96" s="33"/>
      <c r="J96" s="33"/>
      <c r="K96" s="18"/>
      <c r="L96" s="18"/>
      <c r="M96" s="18"/>
      <c r="N96" s="18"/>
      <c r="O96" s="17"/>
      <c r="P96" s="17"/>
      <c r="Q96" s="17"/>
      <c r="R96" s="17"/>
      <c r="S96" s="33"/>
      <c r="T96" s="33"/>
      <c r="U96" s="33"/>
      <c r="V96" s="33"/>
      <c r="W96" s="34">
        <v>0</v>
      </c>
      <c r="X96" s="34"/>
      <c r="Y96" s="34"/>
      <c r="Z96" s="34"/>
      <c r="AA96" s="18"/>
      <c r="AB96" s="18"/>
      <c r="AC96" s="18"/>
      <c r="AD96" s="18"/>
      <c r="AE96" s="18"/>
      <c r="AF96" s="18"/>
      <c r="AG96" s="18"/>
      <c r="AH96" s="18"/>
      <c r="AI96" s="18"/>
      <c r="AJ96" s="19"/>
    </row>
    <row r="97" spans="1:53" ht="14.1" customHeight="1" x14ac:dyDescent="0.25">
      <c r="A97" s="32"/>
      <c r="B97" s="17"/>
      <c r="C97" s="17"/>
      <c r="D97" s="17"/>
      <c r="E97" s="17"/>
      <c r="F97" s="17"/>
      <c r="G97" s="17"/>
      <c r="H97" s="33"/>
      <c r="I97" s="33"/>
      <c r="J97" s="33"/>
      <c r="K97" s="18"/>
      <c r="L97" s="18"/>
      <c r="M97" s="18"/>
      <c r="N97" s="18"/>
      <c r="O97" s="17"/>
      <c r="P97" s="17"/>
      <c r="Q97" s="17"/>
      <c r="R97" s="17"/>
      <c r="S97" s="33"/>
      <c r="T97" s="33"/>
      <c r="U97" s="33"/>
      <c r="V97" s="33"/>
      <c r="W97" s="34">
        <v>0</v>
      </c>
      <c r="X97" s="34"/>
      <c r="Y97" s="34"/>
      <c r="Z97" s="34"/>
      <c r="AA97" s="18"/>
      <c r="AB97" s="18"/>
      <c r="AC97" s="18"/>
      <c r="AD97" s="18"/>
      <c r="AE97" s="18"/>
      <c r="AF97" s="18"/>
      <c r="AG97" s="18"/>
      <c r="AH97" s="18"/>
      <c r="AI97" s="18"/>
      <c r="AJ97" s="19"/>
    </row>
    <row r="98" spans="1:53" ht="14.1" customHeight="1" x14ac:dyDescent="0.25">
      <c r="A98" s="32"/>
      <c r="B98" s="17"/>
      <c r="C98" s="17"/>
      <c r="D98" s="17"/>
      <c r="E98" s="17"/>
      <c r="F98" s="17"/>
      <c r="G98" s="17"/>
      <c r="H98" s="33"/>
      <c r="I98" s="33"/>
      <c r="J98" s="33"/>
      <c r="K98" s="18"/>
      <c r="L98" s="18"/>
      <c r="M98" s="18"/>
      <c r="N98" s="18"/>
      <c r="O98" s="17"/>
      <c r="P98" s="17"/>
      <c r="Q98" s="17"/>
      <c r="R98" s="17"/>
      <c r="S98" s="33"/>
      <c r="T98" s="33"/>
      <c r="U98" s="33"/>
      <c r="V98" s="33"/>
      <c r="W98" s="34">
        <v>0</v>
      </c>
      <c r="X98" s="34"/>
      <c r="Y98" s="34"/>
      <c r="Z98" s="34"/>
      <c r="AA98" s="18"/>
      <c r="AB98" s="18"/>
      <c r="AC98" s="18"/>
      <c r="AD98" s="18"/>
      <c r="AE98" s="18"/>
      <c r="AF98" s="18"/>
      <c r="AG98" s="18"/>
      <c r="AH98" s="18"/>
      <c r="AI98" s="18"/>
      <c r="AJ98" s="19"/>
    </row>
    <row r="99" spans="1:53" ht="14.1" customHeight="1" x14ac:dyDescent="0.25">
      <c r="A99" s="32"/>
      <c r="B99" s="17"/>
      <c r="C99" s="17"/>
      <c r="D99" s="17"/>
      <c r="E99" s="17"/>
      <c r="F99" s="17"/>
      <c r="G99" s="17"/>
      <c r="H99" s="33"/>
      <c r="I99" s="33"/>
      <c r="J99" s="33"/>
      <c r="K99" s="18"/>
      <c r="L99" s="18"/>
      <c r="M99" s="18"/>
      <c r="N99" s="18"/>
      <c r="O99" s="17"/>
      <c r="P99" s="17"/>
      <c r="Q99" s="17"/>
      <c r="R99" s="17"/>
      <c r="S99" s="33"/>
      <c r="T99" s="33"/>
      <c r="U99" s="33"/>
      <c r="V99" s="33"/>
      <c r="W99" s="34">
        <v>0</v>
      </c>
      <c r="X99" s="34"/>
      <c r="Y99" s="34"/>
      <c r="Z99" s="34"/>
      <c r="AA99" s="18"/>
      <c r="AB99" s="18"/>
      <c r="AC99" s="18"/>
      <c r="AD99" s="18"/>
      <c r="AE99" s="18"/>
      <c r="AF99" s="18"/>
      <c r="AG99" s="18"/>
      <c r="AH99" s="18"/>
      <c r="AI99" s="18"/>
      <c r="AJ99" s="19"/>
    </row>
    <row r="100" spans="1:53" ht="14.1" customHeight="1" x14ac:dyDescent="0.25">
      <c r="A100" s="32"/>
      <c r="B100" s="17"/>
      <c r="C100" s="17"/>
      <c r="D100" s="17"/>
      <c r="E100" s="17"/>
      <c r="F100" s="17"/>
      <c r="G100" s="17"/>
      <c r="H100" s="33"/>
      <c r="I100" s="33"/>
      <c r="J100" s="33"/>
      <c r="K100" s="18"/>
      <c r="L100" s="18"/>
      <c r="M100" s="18"/>
      <c r="N100" s="18"/>
      <c r="O100" s="17"/>
      <c r="P100" s="17"/>
      <c r="Q100" s="17"/>
      <c r="R100" s="17"/>
      <c r="S100" s="33"/>
      <c r="T100" s="33"/>
      <c r="U100" s="33"/>
      <c r="V100" s="33"/>
      <c r="W100" s="34">
        <v>0</v>
      </c>
      <c r="X100" s="34"/>
      <c r="Y100" s="34"/>
      <c r="Z100" s="34"/>
      <c r="AA100" s="18"/>
      <c r="AB100" s="18"/>
      <c r="AC100" s="18"/>
      <c r="AD100" s="18"/>
      <c r="AE100" s="18"/>
      <c r="AF100" s="18"/>
      <c r="AG100" s="18"/>
      <c r="AH100" s="18"/>
      <c r="AI100" s="18"/>
      <c r="AJ100" s="19"/>
    </row>
    <row r="101" spans="1:53" ht="14.1" customHeight="1" x14ac:dyDescent="0.25">
      <c r="A101" s="32"/>
      <c r="B101" s="17"/>
      <c r="C101" s="17"/>
      <c r="D101" s="17"/>
      <c r="E101" s="17"/>
      <c r="F101" s="17"/>
      <c r="G101" s="17"/>
      <c r="H101" s="33"/>
      <c r="I101" s="33"/>
      <c r="J101" s="33"/>
      <c r="K101" s="18"/>
      <c r="L101" s="18"/>
      <c r="M101" s="18"/>
      <c r="N101" s="18"/>
      <c r="O101" s="17"/>
      <c r="P101" s="17"/>
      <c r="Q101" s="17"/>
      <c r="R101" s="17"/>
      <c r="S101" s="33"/>
      <c r="T101" s="33"/>
      <c r="U101" s="33"/>
      <c r="V101" s="33"/>
      <c r="W101" s="34">
        <v>0</v>
      </c>
      <c r="X101" s="34"/>
      <c r="Y101" s="34"/>
      <c r="Z101" s="34"/>
      <c r="AA101" s="18"/>
      <c r="AB101" s="18"/>
      <c r="AC101" s="18"/>
      <c r="AD101" s="18"/>
      <c r="AE101" s="18"/>
      <c r="AF101" s="18"/>
      <c r="AG101" s="18"/>
      <c r="AH101" s="18"/>
      <c r="AI101" s="18"/>
      <c r="AJ101" s="19"/>
    </row>
    <row r="102" spans="1:53" ht="14.1" customHeight="1" x14ac:dyDescent="0.25">
      <c r="A102" s="32"/>
      <c r="B102" s="17"/>
      <c r="C102" s="17"/>
      <c r="D102" s="17"/>
      <c r="E102" s="17"/>
      <c r="F102" s="17"/>
      <c r="G102" s="17"/>
      <c r="H102" s="33"/>
      <c r="I102" s="33"/>
      <c r="J102" s="33"/>
      <c r="K102" s="18"/>
      <c r="L102" s="18"/>
      <c r="M102" s="18"/>
      <c r="N102" s="18"/>
      <c r="O102" s="17"/>
      <c r="P102" s="17"/>
      <c r="Q102" s="17"/>
      <c r="R102" s="17"/>
      <c r="S102" s="33"/>
      <c r="T102" s="33"/>
      <c r="U102" s="33"/>
      <c r="V102" s="33"/>
      <c r="W102" s="34">
        <v>0</v>
      </c>
      <c r="X102" s="34"/>
      <c r="Y102" s="34"/>
      <c r="Z102" s="34"/>
      <c r="AA102" s="18"/>
      <c r="AB102" s="18"/>
      <c r="AC102" s="18"/>
      <c r="AD102" s="18"/>
      <c r="AE102" s="18"/>
      <c r="AF102" s="18"/>
      <c r="AG102" s="18"/>
      <c r="AH102" s="18"/>
      <c r="AI102" s="18"/>
      <c r="AJ102" s="19"/>
    </row>
    <row r="103" spans="1:53" ht="14.1" customHeight="1" x14ac:dyDescent="0.25">
      <c r="A103" s="32"/>
      <c r="B103" s="17"/>
      <c r="C103" s="17"/>
      <c r="D103" s="17"/>
      <c r="E103" s="17"/>
      <c r="F103" s="17"/>
      <c r="G103" s="17"/>
      <c r="H103" s="33"/>
      <c r="I103" s="33"/>
      <c r="J103" s="33"/>
      <c r="K103" s="18"/>
      <c r="L103" s="18"/>
      <c r="M103" s="18"/>
      <c r="N103" s="18"/>
      <c r="O103" s="17"/>
      <c r="P103" s="17"/>
      <c r="Q103" s="17"/>
      <c r="R103" s="17"/>
      <c r="S103" s="33"/>
      <c r="T103" s="33"/>
      <c r="U103" s="33"/>
      <c r="V103" s="33"/>
      <c r="W103" s="34">
        <v>0</v>
      </c>
      <c r="X103" s="34"/>
      <c r="Y103" s="34"/>
      <c r="Z103" s="34"/>
      <c r="AA103" s="18"/>
      <c r="AB103" s="18"/>
      <c r="AC103" s="18"/>
      <c r="AD103" s="18"/>
      <c r="AE103" s="18"/>
      <c r="AF103" s="18"/>
      <c r="AG103" s="18"/>
      <c r="AH103" s="18"/>
      <c r="AI103" s="18"/>
      <c r="AJ103" s="19"/>
    </row>
    <row r="104" spans="1:53" ht="14.1" customHeight="1" x14ac:dyDescent="0.25">
      <c r="A104" s="32"/>
      <c r="B104" s="17"/>
      <c r="C104" s="17"/>
      <c r="D104" s="17"/>
      <c r="E104" s="17"/>
      <c r="F104" s="17"/>
      <c r="G104" s="17"/>
      <c r="H104" s="33"/>
      <c r="I104" s="33"/>
      <c r="J104" s="33"/>
      <c r="K104" s="18"/>
      <c r="L104" s="18"/>
      <c r="M104" s="18"/>
      <c r="N104" s="18"/>
      <c r="O104" s="17"/>
      <c r="P104" s="17"/>
      <c r="Q104" s="17"/>
      <c r="R104" s="17"/>
      <c r="S104" s="33"/>
      <c r="T104" s="33"/>
      <c r="U104" s="33"/>
      <c r="V104" s="33"/>
      <c r="W104" s="34">
        <v>0</v>
      </c>
      <c r="X104" s="34"/>
      <c r="Y104" s="34"/>
      <c r="Z104" s="34"/>
      <c r="AA104" s="18"/>
      <c r="AB104" s="18"/>
      <c r="AC104" s="18"/>
      <c r="AD104" s="18"/>
      <c r="AE104" s="18"/>
      <c r="AF104" s="18"/>
      <c r="AG104" s="18"/>
      <c r="AH104" s="18"/>
      <c r="AI104" s="18"/>
      <c r="AJ104" s="19"/>
    </row>
    <row r="105" spans="1:53" ht="14.1" customHeight="1" x14ac:dyDescent="0.25">
      <c r="A105" s="32"/>
      <c r="B105" s="17"/>
      <c r="C105" s="17"/>
      <c r="D105" s="17"/>
      <c r="E105" s="17"/>
      <c r="F105" s="17"/>
      <c r="G105" s="17"/>
      <c r="H105" s="33"/>
      <c r="I105" s="33"/>
      <c r="J105" s="33"/>
      <c r="K105" s="18"/>
      <c r="L105" s="18"/>
      <c r="M105" s="18"/>
      <c r="N105" s="18"/>
      <c r="O105" s="17"/>
      <c r="P105" s="17"/>
      <c r="Q105" s="17"/>
      <c r="R105" s="17"/>
      <c r="S105" s="33"/>
      <c r="T105" s="33"/>
      <c r="U105" s="33"/>
      <c r="V105" s="33"/>
      <c r="W105" s="34">
        <v>0</v>
      </c>
      <c r="X105" s="34"/>
      <c r="Y105" s="34"/>
      <c r="Z105" s="34"/>
      <c r="AA105" s="18"/>
      <c r="AB105" s="18"/>
      <c r="AC105" s="18"/>
      <c r="AD105" s="18"/>
      <c r="AE105" s="18"/>
      <c r="AF105" s="18"/>
      <c r="AG105" s="18"/>
      <c r="AH105" s="18"/>
      <c r="AI105" s="18"/>
      <c r="AJ105" s="19"/>
    </row>
    <row r="106" spans="1:53" ht="14.1" customHeight="1" x14ac:dyDescent="0.25">
      <c r="A106" s="32"/>
      <c r="B106" s="17"/>
      <c r="C106" s="17"/>
      <c r="D106" s="17"/>
      <c r="E106" s="17"/>
      <c r="F106" s="17"/>
      <c r="G106" s="17"/>
      <c r="H106" s="33"/>
      <c r="I106" s="33"/>
      <c r="J106" s="33"/>
      <c r="K106" s="18"/>
      <c r="L106" s="18"/>
      <c r="M106" s="18"/>
      <c r="N106" s="18"/>
      <c r="O106" s="17"/>
      <c r="P106" s="17"/>
      <c r="Q106" s="17"/>
      <c r="R106" s="17"/>
      <c r="S106" s="33"/>
      <c r="T106" s="33"/>
      <c r="U106" s="33"/>
      <c r="V106" s="33"/>
      <c r="W106" s="34">
        <v>0</v>
      </c>
      <c r="X106" s="34"/>
      <c r="Y106" s="34"/>
      <c r="Z106" s="34"/>
      <c r="AA106" s="18"/>
      <c r="AB106" s="18"/>
      <c r="AC106" s="18"/>
      <c r="AD106" s="18"/>
      <c r="AE106" s="18"/>
      <c r="AF106" s="18"/>
      <c r="AG106" s="18"/>
      <c r="AH106" s="18"/>
      <c r="AI106" s="18"/>
      <c r="AJ106" s="19"/>
    </row>
    <row r="107" spans="1:53" ht="14.1" customHeight="1" x14ac:dyDescent="0.25">
      <c r="A107" s="32"/>
      <c r="B107" s="17"/>
      <c r="C107" s="17"/>
      <c r="D107" s="17"/>
      <c r="E107" s="17"/>
      <c r="F107" s="17"/>
      <c r="G107" s="17"/>
      <c r="H107" s="33"/>
      <c r="I107" s="33"/>
      <c r="J107" s="33"/>
      <c r="K107" s="18"/>
      <c r="L107" s="18"/>
      <c r="M107" s="18"/>
      <c r="N107" s="18"/>
      <c r="O107" s="17"/>
      <c r="P107" s="17"/>
      <c r="Q107" s="17"/>
      <c r="R107" s="17"/>
      <c r="S107" s="33"/>
      <c r="T107" s="33"/>
      <c r="U107" s="33"/>
      <c r="V107" s="33"/>
      <c r="W107" s="34">
        <v>0</v>
      </c>
      <c r="X107" s="34"/>
      <c r="Y107" s="34"/>
      <c r="Z107" s="34"/>
      <c r="AA107" s="18"/>
      <c r="AB107" s="18"/>
      <c r="AC107" s="18"/>
      <c r="AD107" s="18"/>
      <c r="AE107" s="18"/>
      <c r="AF107" s="18"/>
      <c r="AG107" s="18"/>
      <c r="AH107" s="18"/>
      <c r="AI107" s="18"/>
      <c r="AJ107" s="19"/>
    </row>
    <row r="108" spans="1:53" ht="14.1" customHeight="1" x14ac:dyDescent="0.25">
      <c r="A108" s="32" t="s">
        <v>31</v>
      </c>
      <c r="B108" s="17"/>
      <c r="C108" s="17"/>
      <c r="D108" s="17"/>
      <c r="E108" s="17"/>
      <c r="F108" s="17"/>
      <c r="G108" s="17"/>
      <c r="H108" s="33">
        <f>SUM(H95:J107)</f>
        <v>0</v>
      </c>
      <c r="I108" s="33"/>
      <c r="J108" s="33"/>
      <c r="K108" s="18">
        <v>0</v>
      </c>
      <c r="L108" s="18"/>
      <c r="M108" s="18"/>
      <c r="N108" s="18"/>
      <c r="O108" s="17"/>
      <c r="P108" s="17"/>
      <c r="Q108" s="17"/>
      <c r="R108" s="17"/>
      <c r="S108" s="33">
        <v>0</v>
      </c>
      <c r="T108" s="33"/>
      <c r="U108" s="33"/>
      <c r="V108" s="33"/>
      <c r="W108" s="34">
        <v>0</v>
      </c>
      <c r="X108" s="34"/>
      <c r="Y108" s="34"/>
      <c r="Z108" s="34"/>
      <c r="AA108" s="35">
        <f>SUM(AA95:AC107)</f>
        <v>0</v>
      </c>
      <c r="AB108" s="35"/>
      <c r="AC108" s="35"/>
      <c r="AD108" s="18"/>
      <c r="AE108" s="18"/>
      <c r="AF108" s="18"/>
      <c r="AG108" s="18"/>
      <c r="AH108" s="18"/>
      <c r="AI108" s="18"/>
      <c r="AJ108" s="19"/>
    </row>
    <row r="109" spans="1:53" ht="14.1" customHeight="1" x14ac:dyDescent="0.25">
      <c r="A109" s="36" t="s">
        <v>100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X109" s="1" t="s">
        <v>72</v>
      </c>
      <c r="AZ109" s="1">
        <f>ROW(I21)</f>
        <v>21</v>
      </c>
      <c r="BA109" s="1">
        <f>COLUMN(I21)</f>
        <v>9</v>
      </c>
    </row>
    <row r="110" spans="1:53" ht="14.1" customHeight="1" thickBot="1" x14ac:dyDescent="0.3">
      <c r="A110" s="24" t="s">
        <v>102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37" t="s">
        <v>31</v>
      </c>
      <c r="U110" s="37"/>
      <c r="V110" s="37"/>
      <c r="W110" s="7"/>
      <c r="X110" s="23"/>
      <c r="Y110" s="23"/>
      <c r="Z110" s="23" t="s">
        <v>48</v>
      </c>
      <c r="AA110" s="23"/>
      <c r="AB110" s="23"/>
      <c r="AC110" s="7"/>
      <c r="AD110" s="23" t="s">
        <v>101</v>
      </c>
      <c r="AE110" s="23"/>
      <c r="AF110" s="23"/>
      <c r="AG110" s="7"/>
      <c r="AH110" s="23" t="s">
        <v>50</v>
      </c>
      <c r="AI110" s="23"/>
      <c r="AJ110" s="23"/>
      <c r="AQ110" s="1" t="s">
        <v>143</v>
      </c>
      <c r="AR110" s="1" t="s">
        <v>144</v>
      </c>
      <c r="AS110" s="1" t="s">
        <v>145</v>
      </c>
      <c r="AT110" s="1" t="s">
        <v>146</v>
      </c>
      <c r="AX110" s="1" t="s">
        <v>73</v>
      </c>
      <c r="AZ110" s="1">
        <f>AZ109+2</f>
        <v>23</v>
      </c>
    </row>
    <row r="111" spans="1:53" ht="14.1" customHeight="1" thickTop="1" thickBot="1" x14ac:dyDescent="0.3">
      <c r="A111" s="10"/>
      <c r="B111" s="25" t="s">
        <v>103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6"/>
      <c r="T111" s="27">
        <f t="shared" ref="T111:T149" ca="1" si="11">IF(AQ111=0,Z111+AD111+AH111+AR111,"")</f>
        <v>0</v>
      </c>
      <c r="U111" s="28"/>
      <c r="V111" s="29"/>
      <c r="W111" s="4" t="s">
        <v>46</v>
      </c>
      <c r="X111" s="30" t="s">
        <v>73</v>
      </c>
      <c r="Y111" s="30"/>
      <c r="Z111" s="31">
        <f ca="1">INDIRECT(ADDRESS(VLOOKUP(X111,$AX$109:$AZ$114,3,0),9,1,1))</f>
        <v>0</v>
      </c>
      <c r="AA111" s="31"/>
      <c r="AB111" s="31"/>
      <c r="AC111" s="4" t="s">
        <v>47</v>
      </c>
      <c r="AD111" s="31"/>
      <c r="AE111" s="31"/>
      <c r="AF111" s="31"/>
      <c r="AG111" s="4" t="s">
        <v>47</v>
      </c>
      <c r="AH111" s="31"/>
      <c r="AI111" s="31"/>
      <c r="AJ111" s="31"/>
      <c r="AQ111" s="1">
        <f t="shared" ref="AQ111:AQ149" si="12">IF(AND(AD111&lt;=0,MID(B111,LEN(B111),1)="*"),1,0)</f>
        <v>0</v>
      </c>
      <c r="AR111" s="1">
        <f t="shared" ref="AR111:AR149" si="13">IF(AND(A111="x",AD111&gt;0),3,0)</f>
        <v>0</v>
      </c>
      <c r="AS111" s="1">
        <f t="shared" ref="AS111:AS149" si="14">VLOOKUP(X111,$AX$109:$AZ$114,3,0)</f>
        <v>23</v>
      </c>
      <c r="AT111" s="1">
        <f ca="1">INDIRECT(ADDRESS(AS111,9,1,1))</f>
        <v>0</v>
      </c>
      <c r="AX111" s="1" t="s">
        <v>142</v>
      </c>
      <c r="AZ111" s="1">
        <f t="shared" ref="AZ111:AZ114" si="15">AZ110+2</f>
        <v>25</v>
      </c>
    </row>
    <row r="112" spans="1:53" ht="14.1" customHeight="1" thickTop="1" thickBot="1" x14ac:dyDescent="0.3">
      <c r="A112" s="10"/>
      <c r="B112" s="25" t="s">
        <v>104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6"/>
      <c r="T112" s="27">
        <f t="shared" ca="1" si="11"/>
        <v>0</v>
      </c>
      <c r="U112" s="28"/>
      <c r="V112" s="29"/>
      <c r="W112" s="4" t="s">
        <v>46</v>
      </c>
      <c r="X112" s="30" t="s">
        <v>139</v>
      </c>
      <c r="Y112" s="30"/>
      <c r="Z112" s="31">
        <f t="shared" ref="Z112:Z149" ca="1" si="16">INDIRECT(ADDRESS(VLOOKUP(X112,$AX$109:$AZ$114,3,0),9,1,1))</f>
        <v>0</v>
      </c>
      <c r="AA112" s="31"/>
      <c r="AB112" s="31"/>
      <c r="AC112" s="4" t="s">
        <v>47</v>
      </c>
      <c r="AD112" s="31"/>
      <c r="AE112" s="31"/>
      <c r="AF112" s="31"/>
      <c r="AG112" s="4" t="s">
        <v>47</v>
      </c>
      <c r="AH112" s="31"/>
      <c r="AI112" s="31"/>
      <c r="AJ112" s="31"/>
      <c r="AQ112" s="1">
        <f t="shared" si="12"/>
        <v>0</v>
      </c>
      <c r="AR112" s="1">
        <f t="shared" si="13"/>
        <v>0</v>
      </c>
      <c r="AS112" s="1">
        <f t="shared" si="14"/>
        <v>31</v>
      </c>
      <c r="AT112" s="1">
        <f t="shared" ref="AT112:AT149" ca="1" si="17">INDIRECT(ADDRESS(AS112,9,1,1))</f>
        <v>0</v>
      </c>
      <c r="AX112" s="1" t="s">
        <v>141</v>
      </c>
      <c r="AZ112" s="1">
        <f t="shared" si="15"/>
        <v>27</v>
      </c>
    </row>
    <row r="113" spans="1:52" ht="14.1" customHeight="1" thickTop="1" thickBot="1" x14ac:dyDescent="0.3">
      <c r="A113" s="10"/>
      <c r="B113" s="25" t="s">
        <v>104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6"/>
      <c r="T113" s="27">
        <f t="shared" ca="1" si="11"/>
        <v>0</v>
      </c>
      <c r="U113" s="28"/>
      <c r="V113" s="29"/>
      <c r="W113" s="4" t="s">
        <v>46</v>
      </c>
      <c r="X113" s="30" t="s">
        <v>139</v>
      </c>
      <c r="Y113" s="30"/>
      <c r="Z113" s="31">
        <f t="shared" ca="1" si="16"/>
        <v>0</v>
      </c>
      <c r="AA113" s="31"/>
      <c r="AB113" s="31"/>
      <c r="AC113" s="4" t="s">
        <v>47</v>
      </c>
      <c r="AD113" s="31"/>
      <c r="AE113" s="31"/>
      <c r="AF113" s="31"/>
      <c r="AG113" s="4" t="s">
        <v>47</v>
      </c>
      <c r="AH113" s="31"/>
      <c r="AI113" s="31"/>
      <c r="AJ113" s="31"/>
      <c r="AQ113" s="1">
        <f t="shared" si="12"/>
        <v>0</v>
      </c>
      <c r="AR113" s="1">
        <f t="shared" si="13"/>
        <v>0</v>
      </c>
      <c r="AS113" s="1">
        <f t="shared" si="14"/>
        <v>31</v>
      </c>
      <c r="AT113" s="1">
        <f t="shared" ca="1" si="17"/>
        <v>0</v>
      </c>
      <c r="AX113" s="1" t="s">
        <v>140</v>
      </c>
      <c r="AZ113" s="1">
        <f t="shared" si="15"/>
        <v>29</v>
      </c>
    </row>
    <row r="114" spans="1:52" ht="14.1" customHeight="1" thickTop="1" thickBot="1" x14ac:dyDescent="0.3">
      <c r="A114" s="10"/>
      <c r="B114" s="25" t="s">
        <v>105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6"/>
      <c r="T114" s="27" t="str">
        <f t="shared" si="11"/>
        <v/>
      </c>
      <c r="U114" s="28"/>
      <c r="V114" s="29"/>
      <c r="W114" s="4" t="s">
        <v>46</v>
      </c>
      <c r="X114" s="30" t="s">
        <v>140</v>
      </c>
      <c r="Y114" s="30"/>
      <c r="Z114" s="31">
        <f t="shared" ca="1" si="16"/>
        <v>0</v>
      </c>
      <c r="AA114" s="31"/>
      <c r="AB114" s="31"/>
      <c r="AC114" s="4" t="s">
        <v>47</v>
      </c>
      <c r="AD114" s="31"/>
      <c r="AE114" s="31"/>
      <c r="AF114" s="31"/>
      <c r="AG114" s="4" t="s">
        <v>47</v>
      </c>
      <c r="AH114" s="31"/>
      <c r="AI114" s="31"/>
      <c r="AJ114" s="31"/>
      <c r="AQ114" s="1">
        <f t="shared" si="12"/>
        <v>1</v>
      </c>
      <c r="AR114" s="1">
        <f t="shared" si="13"/>
        <v>0</v>
      </c>
      <c r="AS114" s="1">
        <f t="shared" si="14"/>
        <v>29</v>
      </c>
      <c r="AT114" s="1">
        <f t="shared" ca="1" si="17"/>
        <v>0</v>
      </c>
      <c r="AX114" s="1" t="s">
        <v>139</v>
      </c>
      <c r="AZ114" s="1">
        <f t="shared" si="15"/>
        <v>31</v>
      </c>
    </row>
    <row r="115" spans="1:52" ht="14.1" customHeight="1" thickTop="1" thickBot="1" x14ac:dyDescent="0.3">
      <c r="A115" s="10"/>
      <c r="B115" s="25" t="s">
        <v>105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6"/>
      <c r="T115" s="27" t="str">
        <f t="shared" si="11"/>
        <v/>
      </c>
      <c r="U115" s="28"/>
      <c r="V115" s="29"/>
      <c r="W115" s="4" t="s">
        <v>46</v>
      </c>
      <c r="X115" s="30" t="s">
        <v>140</v>
      </c>
      <c r="Y115" s="30"/>
      <c r="Z115" s="31">
        <f t="shared" ca="1" si="16"/>
        <v>0</v>
      </c>
      <c r="AA115" s="31"/>
      <c r="AB115" s="31"/>
      <c r="AC115" s="4" t="s">
        <v>47</v>
      </c>
      <c r="AD115" s="31"/>
      <c r="AE115" s="31"/>
      <c r="AF115" s="31"/>
      <c r="AG115" s="4" t="s">
        <v>47</v>
      </c>
      <c r="AH115" s="31"/>
      <c r="AI115" s="31"/>
      <c r="AJ115" s="31"/>
      <c r="AQ115" s="1">
        <f t="shared" si="12"/>
        <v>1</v>
      </c>
      <c r="AR115" s="1">
        <f t="shared" si="13"/>
        <v>0</v>
      </c>
      <c r="AS115" s="1">
        <f t="shared" si="14"/>
        <v>29</v>
      </c>
      <c r="AT115" s="1">
        <f t="shared" ca="1" si="17"/>
        <v>0</v>
      </c>
    </row>
    <row r="116" spans="1:52" ht="14.1" customHeight="1" thickTop="1" thickBot="1" x14ac:dyDescent="0.3">
      <c r="A116" s="10"/>
      <c r="B116" s="25" t="s">
        <v>106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6"/>
      <c r="T116" s="27">
        <f t="shared" ca="1" si="11"/>
        <v>0</v>
      </c>
      <c r="U116" s="28"/>
      <c r="V116" s="29"/>
      <c r="W116" s="4" t="s">
        <v>46</v>
      </c>
      <c r="X116" s="30" t="s">
        <v>139</v>
      </c>
      <c r="Y116" s="30"/>
      <c r="Z116" s="31">
        <f t="shared" ca="1" si="16"/>
        <v>0</v>
      </c>
      <c r="AA116" s="31"/>
      <c r="AB116" s="31"/>
      <c r="AC116" s="4" t="s">
        <v>47</v>
      </c>
      <c r="AD116" s="31"/>
      <c r="AE116" s="31"/>
      <c r="AF116" s="31"/>
      <c r="AG116" s="4" t="s">
        <v>47</v>
      </c>
      <c r="AH116" s="31"/>
      <c r="AI116" s="31"/>
      <c r="AJ116" s="31"/>
      <c r="AQ116" s="1">
        <f t="shared" si="12"/>
        <v>0</v>
      </c>
      <c r="AR116" s="1">
        <f t="shared" si="13"/>
        <v>0</v>
      </c>
      <c r="AS116" s="1">
        <f t="shared" si="14"/>
        <v>31</v>
      </c>
      <c r="AT116" s="1">
        <f t="shared" ca="1" si="17"/>
        <v>0</v>
      </c>
    </row>
    <row r="117" spans="1:52" ht="14.1" customHeight="1" thickTop="1" thickBot="1" x14ac:dyDescent="0.3">
      <c r="A117" s="10"/>
      <c r="B117" s="25" t="s">
        <v>107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6"/>
      <c r="T117" s="27">
        <f t="shared" ca="1" si="11"/>
        <v>0</v>
      </c>
      <c r="U117" s="28"/>
      <c r="V117" s="29"/>
      <c r="W117" s="6" t="s">
        <v>46</v>
      </c>
      <c r="X117" s="30" t="s">
        <v>139</v>
      </c>
      <c r="Y117" s="30"/>
      <c r="Z117" s="31">
        <f t="shared" ca="1" si="16"/>
        <v>0</v>
      </c>
      <c r="AA117" s="31"/>
      <c r="AB117" s="31"/>
      <c r="AC117" s="6" t="s">
        <v>47</v>
      </c>
      <c r="AD117" s="31"/>
      <c r="AE117" s="31"/>
      <c r="AF117" s="31"/>
      <c r="AG117" s="6" t="s">
        <v>47</v>
      </c>
      <c r="AH117" s="31"/>
      <c r="AI117" s="31"/>
      <c r="AJ117" s="31"/>
      <c r="AQ117" s="1">
        <f t="shared" si="12"/>
        <v>0</v>
      </c>
      <c r="AR117" s="1">
        <f t="shared" si="13"/>
        <v>0</v>
      </c>
      <c r="AS117" s="1">
        <f t="shared" si="14"/>
        <v>31</v>
      </c>
      <c r="AT117" s="1">
        <f t="shared" ca="1" si="17"/>
        <v>0</v>
      </c>
    </row>
    <row r="118" spans="1:52" ht="14.1" customHeight="1" thickTop="1" thickBot="1" x14ac:dyDescent="0.3">
      <c r="A118" s="10"/>
      <c r="B118" s="25" t="s">
        <v>108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6"/>
      <c r="T118" s="27">
        <f t="shared" ca="1" si="11"/>
        <v>0</v>
      </c>
      <c r="U118" s="28"/>
      <c r="V118" s="29"/>
      <c r="W118" s="6" t="s">
        <v>46</v>
      </c>
      <c r="X118" s="30" t="s">
        <v>139</v>
      </c>
      <c r="Y118" s="30"/>
      <c r="Z118" s="31">
        <f t="shared" ca="1" si="16"/>
        <v>0</v>
      </c>
      <c r="AA118" s="31"/>
      <c r="AB118" s="31"/>
      <c r="AC118" s="6" t="s">
        <v>47</v>
      </c>
      <c r="AD118" s="31"/>
      <c r="AE118" s="31"/>
      <c r="AF118" s="31"/>
      <c r="AG118" s="6" t="s">
        <v>47</v>
      </c>
      <c r="AH118" s="31"/>
      <c r="AI118" s="31"/>
      <c r="AJ118" s="31"/>
      <c r="AQ118" s="1">
        <f t="shared" si="12"/>
        <v>0</v>
      </c>
      <c r="AR118" s="1">
        <f t="shared" si="13"/>
        <v>0</v>
      </c>
      <c r="AS118" s="1">
        <f t="shared" si="14"/>
        <v>31</v>
      </c>
      <c r="AT118" s="1">
        <f t="shared" ca="1" si="17"/>
        <v>0</v>
      </c>
    </row>
    <row r="119" spans="1:52" ht="14.1" customHeight="1" thickTop="1" thickBot="1" x14ac:dyDescent="0.3">
      <c r="A119" s="10"/>
      <c r="B119" s="25" t="s">
        <v>109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6"/>
      <c r="T119" s="27">
        <f t="shared" ca="1" si="11"/>
        <v>0</v>
      </c>
      <c r="U119" s="28"/>
      <c r="V119" s="29"/>
      <c r="W119" s="6" t="s">
        <v>46</v>
      </c>
      <c r="X119" s="30" t="s">
        <v>73</v>
      </c>
      <c r="Y119" s="30"/>
      <c r="Z119" s="31">
        <f t="shared" ca="1" si="16"/>
        <v>0</v>
      </c>
      <c r="AA119" s="31"/>
      <c r="AB119" s="31"/>
      <c r="AC119" s="6" t="s">
        <v>47</v>
      </c>
      <c r="AD119" s="31"/>
      <c r="AE119" s="31"/>
      <c r="AF119" s="31"/>
      <c r="AG119" s="6" t="s">
        <v>47</v>
      </c>
      <c r="AH119" s="31"/>
      <c r="AI119" s="31"/>
      <c r="AJ119" s="31"/>
      <c r="AQ119" s="1">
        <f t="shared" si="12"/>
        <v>0</v>
      </c>
      <c r="AR119" s="1">
        <f t="shared" si="13"/>
        <v>0</v>
      </c>
      <c r="AS119" s="1">
        <f t="shared" si="14"/>
        <v>23</v>
      </c>
      <c r="AT119" s="1">
        <f t="shared" ca="1" si="17"/>
        <v>0</v>
      </c>
    </row>
    <row r="120" spans="1:52" ht="14.1" customHeight="1" thickTop="1" thickBot="1" x14ac:dyDescent="0.3">
      <c r="A120" s="10"/>
      <c r="B120" s="25" t="s">
        <v>110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6"/>
      <c r="T120" s="27" t="str">
        <f t="shared" si="11"/>
        <v/>
      </c>
      <c r="U120" s="28"/>
      <c r="V120" s="29"/>
      <c r="W120" s="6" t="s">
        <v>46</v>
      </c>
      <c r="X120" s="30" t="s">
        <v>73</v>
      </c>
      <c r="Y120" s="30"/>
      <c r="Z120" s="31">
        <f t="shared" ca="1" si="16"/>
        <v>0</v>
      </c>
      <c r="AA120" s="31"/>
      <c r="AB120" s="31"/>
      <c r="AC120" s="6" t="s">
        <v>47</v>
      </c>
      <c r="AD120" s="31"/>
      <c r="AE120" s="31"/>
      <c r="AF120" s="31"/>
      <c r="AG120" s="6" t="s">
        <v>47</v>
      </c>
      <c r="AH120" s="31"/>
      <c r="AI120" s="31"/>
      <c r="AJ120" s="31"/>
      <c r="AQ120" s="1">
        <f t="shared" si="12"/>
        <v>1</v>
      </c>
      <c r="AR120" s="1">
        <f t="shared" si="13"/>
        <v>0</v>
      </c>
      <c r="AS120" s="1">
        <f t="shared" si="14"/>
        <v>23</v>
      </c>
      <c r="AT120" s="1">
        <f t="shared" ca="1" si="17"/>
        <v>0</v>
      </c>
    </row>
    <row r="121" spans="1:52" ht="14.1" customHeight="1" thickTop="1" thickBot="1" x14ac:dyDescent="0.3">
      <c r="A121" s="10"/>
      <c r="B121" s="25" t="s">
        <v>111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6"/>
      <c r="T121" s="27">
        <f t="shared" ca="1" si="11"/>
        <v>0</v>
      </c>
      <c r="U121" s="28"/>
      <c r="V121" s="29"/>
      <c r="W121" s="6" t="s">
        <v>46</v>
      </c>
      <c r="X121" s="30" t="s">
        <v>73</v>
      </c>
      <c r="Y121" s="30"/>
      <c r="Z121" s="31">
        <f t="shared" ca="1" si="16"/>
        <v>0</v>
      </c>
      <c r="AA121" s="31"/>
      <c r="AB121" s="31"/>
      <c r="AC121" s="6" t="s">
        <v>47</v>
      </c>
      <c r="AD121" s="31"/>
      <c r="AE121" s="31"/>
      <c r="AF121" s="31"/>
      <c r="AG121" s="6" t="s">
        <v>47</v>
      </c>
      <c r="AH121" s="31"/>
      <c r="AI121" s="31"/>
      <c r="AJ121" s="31"/>
      <c r="AQ121" s="1">
        <f t="shared" si="12"/>
        <v>0</v>
      </c>
      <c r="AR121" s="1">
        <f t="shared" si="13"/>
        <v>0</v>
      </c>
      <c r="AS121" s="1">
        <f t="shared" si="14"/>
        <v>23</v>
      </c>
      <c r="AT121" s="1">
        <f t="shared" ca="1" si="17"/>
        <v>0</v>
      </c>
    </row>
    <row r="122" spans="1:52" ht="14.1" customHeight="1" thickTop="1" thickBot="1" x14ac:dyDescent="0.3">
      <c r="A122" s="10"/>
      <c r="B122" s="25" t="s">
        <v>112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6"/>
      <c r="T122" s="27">
        <f t="shared" ca="1" si="11"/>
        <v>0</v>
      </c>
      <c r="U122" s="28"/>
      <c r="V122" s="29"/>
      <c r="W122" s="6" t="s">
        <v>46</v>
      </c>
      <c r="X122" s="30" t="s">
        <v>141</v>
      </c>
      <c r="Y122" s="30"/>
      <c r="Z122" s="31">
        <f t="shared" ca="1" si="16"/>
        <v>0</v>
      </c>
      <c r="AA122" s="31"/>
      <c r="AB122" s="31"/>
      <c r="AC122" s="6" t="s">
        <v>47</v>
      </c>
      <c r="AD122" s="31"/>
      <c r="AE122" s="31"/>
      <c r="AF122" s="31"/>
      <c r="AG122" s="6" t="s">
        <v>47</v>
      </c>
      <c r="AH122" s="31"/>
      <c r="AI122" s="31"/>
      <c r="AJ122" s="31"/>
      <c r="AQ122" s="1">
        <f t="shared" si="12"/>
        <v>0</v>
      </c>
      <c r="AR122" s="1">
        <f t="shared" si="13"/>
        <v>0</v>
      </c>
      <c r="AS122" s="1">
        <f t="shared" si="14"/>
        <v>27</v>
      </c>
      <c r="AT122" s="1">
        <f t="shared" ca="1" si="17"/>
        <v>0</v>
      </c>
    </row>
    <row r="123" spans="1:52" ht="14.1" customHeight="1" thickTop="1" thickBot="1" x14ac:dyDescent="0.3">
      <c r="A123" s="10"/>
      <c r="B123" s="25" t="s">
        <v>112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6"/>
      <c r="T123" s="27">
        <f t="shared" ca="1" si="11"/>
        <v>0</v>
      </c>
      <c r="U123" s="28"/>
      <c r="V123" s="29"/>
      <c r="W123" s="6" t="s">
        <v>46</v>
      </c>
      <c r="X123" s="30" t="s">
        <v>141</v>
      </c>
      <c r="Y123" s="30"/>
      <c r="Z123" s="31">
        <f t="shared" ca="1" si="16"/>
        <v>0</v>
      </c>
      <c r="AA123" s="31"/>
      <c r="AB123" s="31"/>
      <c r="AC123" s="6" t="s">
        <v>47</v>
      </c>
      <c r="AD123" s="31"/>
      <c r="AE123" s="31"/>
      <c r="AF123" s="31"/>
      <c r="AG123" s="6" t="s">
        <v>47</v>
      </c>
      <c r="AH123" s="31"/>
      <c r="AI123" s="31"/>
      <c r="AJ123" s="31"/>
      <c r="AQ123" s="1">
        <f t="shared" si="12"/>
        <v>0</v>
      </c>
      <c r="AR123" s="1">
        <f t="shared" si="13"/>
        <v>0</v>
      </c>
      <c r="AS123" s="1">
        <f t="shared" si="14"/>
        <v>27</v>
      </c>
      <c r="AT123" s="1">
        <f t="shared" ca="1" si="17"/>
        <v>0</v>
      </c>
    </row>
    <row r="124" spans="1:52" ht="14.1" customHeight="1" thickTop="1" thickBot="1" x14ac:dyDescent="0.3">
      <c r="A124" s="10"/>
      <c r="B124" s="25" t="s">
        <v>112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6"/>
      <c r="T124" s="27">
        <f t="shared" ca="1" si="11"/>
        <v>0</v>
      </c>
      <c r="U124" s="28"/>
      <c r="V124" s="29"/>
      <c r="W124" s="6" t="s">
        <v>46</v>
      </c>
      <c r="X124" s="30" t="s">
        <v>141</v>
      </c>
      <c r="Y124" s="30"/>
      <c r="Z124" s="31">
        <f t="shared" ca="1" si="16"/>
        <v>0</v>
      </c>
      <c r="AA124" s="31"/>
      <c r="AB124" s="31"/>
      <c r="AC124" s="6" t="s">
        <v>47</v>
      </c>
      <c r="AD124" s="31"/>
      <c r="AE124" s="31"/>
      <c r="AF124" s="31"/>
      <c r="AG124" s="6" t="s">
        <v>47</v>
      </c>
      <c r="AH124" s="31"/>
      <c r="AI124" s="31"/>
      <c r="AJ124" s="31"/>
      <c r="AQ124" s="1">
        <f t="shared" si="12"/>
        <v>0</v>
      </c>
      <c r="AR124" s="1">
        <f t="shared" si="13"/>
        <v>0</v>
      </c>
      <c r="AS124" s="1">
        <f t="shared" si="14"/>
        <v>27</v>
      </c>
      <c r="AT124" s="1">
        <f t="shared" ca="1" si="17"/>
        <v>0</v>
      </c>
    </row>
    <row r="125" spans="1:52" ht="14.1" customHeight="1" thickTop="1" thickBot="1" x14ac:dyDescent="0.3">
      <c r="A125" s="10"/>
      <c r="B125" s="25" t="s">
        <v>113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6"/>
      <c r="T125" s="27">
        <f t="shared" ca="1" si="11"/>
        <v>0</v>
      </c>
      <c r="U125" s="28"/>
      <c r="V125" s="29"/>
      <c r="W125" s="6" t="s">
        <v>46</v>
      </c>
      <c r="X125" s="30" t="s">
        <v>140</v>
      </c>
      <c r="Y125" s="30"/>
      <c r="Z125" s="31">
        <f t="shared" ca="1" si="16"/>
        <v>0</v>
      </c>
      <c r="AA125" s="31"/>
      <c r="AB125" s="31"/>
      <c r="AC125" s="6" t="s">
        <v>47</v>
      </c>
      <c r="AD125" s="31"/>
      <c r="AE125" s="31"/>
      <c r="AF125" s="31"/>
      <c r="AG125" s="6" t="s">
        <v>47</v>
      </c>
      <c r="AH125" s="31"/>
      <c r="AI125" s="31"/>
      <c r="AJ125" s="31"/>
      <c r="AQ125" s="1">
        <f t="shared" si="12"/>
        <v>0</v>
      </c>
      <c r="AR125" s="1">
        <f t="shared" si="13"/>
        <v>0</v>
      </c>
      <c r="AS125" s="1">
        <f t="shared" si="14"/>
        <v>29</v>
      </c>
      <c r="AT125" s="1">
        <f t="shared" ca="1" si="17"/>
        <v>0</v>
      </c>
    </row>
    <row r="126" spans="1:52" ht="14.1" customHeight="1" thickTop="1" thickBot="1" x14ac:dyDescent="0.3">
      <c r="A126" s="10"/>
      <c r="B126" s="25" t="s">
        <v>114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6"/>
      <c r="T126" s="27">
        <f t="shared" ca="1" si="11"/>
        <v>0</v>
      </c>
      <c r="U126" s="28"/>
      <c r="V126" s="29"/>
      <c r="W126" s="6" t="s">
        <v>46</v>
      </c>
      <c r="X126" s="30" t="s">
        <v>73</v>
      </c>
      <c r="Y126" s="30"/>
      <c r="Z126" s="31">
        <f t="shared" ca="1" si="16"/>
        <v>0</v>
      </c>
      <c r="AA126" s="31"/>
      <c r="AB126" s="31"/>
      <c r="AC126" s="6" t="s">
        <v>47</v>
      </c>
      <c r="AD126" s="31"/>
      <c r="AE126" s="31"/>
      <c r="AF126" s="31"/>
      <c r="AG126" s="6" t="s">
        <v>47</v>
      </c>
      <c r="AH126" s="31"/>
      <c r="AI126" s="31"/>
      <c r="AJ126" s="31"/>
      <c r="AQ126" s="1">
        <f t="shared" si="12"/>
        <v>0</v>
      </c>
      <c r="AR126" s="1">
        <f t="shared" si="13"/>
        <v>0</v>
      </c>
      <c r="AS126" s="1">
        <f t="shared" si="14"/>
        <v>23</v>
      </c>
      <c r="AT126" s="1">
        <f t="shared" ca="1" si="17"/>
        <v>0</v>
      </c>
    </row>
    <row r="127" spans="1:52" ht="14.1" customHeight="1" thickTop="1" thickBot="1" x14ac:dyDescent="0.3">
      <c r="A127" s="10"/>
      <c r="B127" s="25" t="s">
        <v>37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6"/>
      <c r="T127" s="27">
        <f t="shared" ca="1" si="11"/>
        <v>0</v>
      </c>
      <c r="U127" s="28"/>
      <c r="V127" s="29"/>
      <c r="W127" s="6" t="s">
        <v>46</v>
      </c>
      <c r="X127" s="30" t="s">
        <v>72</v>
      </c>
      <c r="Y127" s="30"/>
      <c r="Z127" s="31">
        <f t="shared" ca="1" si="16"/>
        <v>0</v>
      </c>
      <c r="AA127" s="31"/>
      <c r="AB127" s="31"/>
      <c r="AC127" s="6" t="s">
        <v>47</v>
      </c>
      <c r="AD127" s="31"/>
      <c r="AE127" s="31"/>
      <c r="AF127" s="31"/>
      <c r="AG127" s="6" t="s">
        <v>47</v>
      </c>
      <c r="AH127" s="31"/>
      <c r="AI127" s="31"/>
      <c r="AJ127" s="31"/>
      <c r="AQ127" s="1">
        <f t="shared" si="12"/>
        <v>0</v>
      </c>
      <c r="AR127" s="1">
        <f t="shared" si="13"/>
        <v>0</v>
      </c>
      <c r="AS127" s="1">
        <f t="shared" si="14"/>
        <v>21</v>
      </c>
      <c r="AT127" s="1">
        <f t="shared" ca="1" si="17"/>
        <v>0</v>
      </c>
    </row>
    <row r="128" spans="1:52" ht="14.1" customHeight="1" thickTop="1" thickBot="1" x14ac:dyDescent="0.3">
      <c r="A128" s="10"/>
      <c r="B128" s="25" t="s">
        <v>115</v>
      </c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6"/>
      <c r="T128" s="27" t="str">
        <f t="shared" si="11"/>
        <v/>
      </c>
      <c r="U128" s="28"/>
      <c r="V128" s="29"/>
      <c r="W128" s="6" t="s">
        <v>46</v>
      </c>
      <c r="X128" s="30" t="s">
        <v>139</v>
      </c>
      <c r="Y128" s="30"/>
      <c r="Z128" s="31">
        <f t="shared" ca="1" si="16"/>
        <v>0</v>
      </c>
      <c r="AA128" s="31"/>
      <c r="AB128" s="31"/>
      <c r="AC128" s="6" t="s">
        <v>47</v>
      </c>
      <c r="AD128" s="31"/>
      <c r="AE128" s="31"/>
      <c r="AF128" s="31"/>
      <c r="AG128" s="6" t="s">
        <v>47</v>
      </c>
      <c r="AH128" s="31"/>
      <c r="AI128" s="31"/>
      <c r="AJ128" s="31"/>
      <c r="AQ128" s="1">
        <f t="shared" si="12"/>
        <v>1</v>
      </c>
      <c r="AR128" s="1">
        <f t="shared" si="13"/>
        <v>0</v>
      </c>
      <c r="AS128" s="1">
        <f t="shared" si="14"/>
        <v>31</v>
      </c>
      <c r="AT128" s="1">
        <f t="shared" ca="1" si="17"/>
        <v>0</v>
      </c>
    </row>
    <row r="129" spans="1:46" ht="14.1" customHeight="1" thickTop="1" thickBot="1" x14ac:dyDescent="0.3">
      <c r="A129" s="10"/>
      <c r="B129" s="25" t="s">
        <v>116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6"/>
      <c r="T129" s="27" t="str">
        <f t="shared" si="11"/>
        <v/>
      </c>
      <c r="U129" s="28"/>
      <c r="V129" s="29"/>
      <c r="W129" s="6" t="s">
        <v>46</v>
      </c>
      <c r="X129" s="30" t="s">
        <v>73</v>
      </c>
      <c r="Y129" s="30"/>
      <c r="Z129" s="31">
        <f t="shared" ca="1" si="16"/>
        <v>0</v>
      </c>
      <c r="AA129" s="31"/>
      <c r="AB129" s="31"/>
      <c r="AC129" s="6" t="s">
        <v>47</v>
      </c>
      <c r="AD129" s="31"/>
      <c r="AE129" s="31"/>
      <c r="AF129" s="31"/>
      <c r="AG129" s="6" t="s">
        <v>47</v>
      </c>
      <c r="AH129" s="31"/>
      <c r="AI129" s="31"/>
      <c r="AJ129" s="31"/>
      <c r="AQ129" s="1">
        <f t="shared" si="12"/>
        <v>1</v>
      </c>
      <c r="AR129" s="1">
        <f t="shared" si="13"/>
        <v>0</v>
      </c>
      <c r="AS129" s="1">
        <f t="shared" si="14"/>
        <v>23</v>
      </c>
      <c r="AT129" s="1">
        <f t="shared" ca="1" si="17"/>
        <v>0</v>
      </c>
    </row>
    <row r="130" spans="1:46" ht="14.1" customHeight="1" thickTop="1" thickBot="1" x14ac:dyDescent="0.3">
      <c r="A130" s="10"/>
      <c r="B130" s="25" t="s">
        <v>117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6"/>
      <c r="T130" s="27" t="str">
        <f t="shared" si="11"/>
        <v/>
      </c>
      <c r="U130" s="28"/>
      <c r="V130" s="29"/>
      <c r="W130" s="6" t="s">
        <v>46</v>
      </c>
      <c r="X130" s="30" t="s">
        <v>139</v>
      </c>
      <c r="Y130" s="30"/>
      <c r="Z130" s="31">
        <f t="shared" ca="1" si="16"/>
        <v>0</v>
      </c>
      <c r="AA130" s="31"/>
      <c r="AB130" s="31"/>
      <c r="AC130" s="6" t="s">
        <v>47</v>
      </c>
      <c r="AD130" s="31"/>
      <c r="AE130" s="31"/>
      <c r="AF130" s="31"/>
      <c r="AG130" s="6" t="s">
        <v>47</v>
      </c>
      <c r="AH130" s="31"/>
      <c r="AI130" s="31"/>
      <c r="AJ130" s="31"/>
      <c r="AQ130" s="1">
        <f t="shared" si="12"/>
        <v>1</v>
      </c>
      <c r="AR130" s="1">
        <f t="shared" si="13"/>
        <v>0</v>
      </c>
      <c r="AS130" s="1">
        <f t="shared" si="14"/>
        <v>31</v>
      </c>
      <c r="AT130" s="1">
        <f t="shared" ca="1" si="17"/>
        <v>0</v>
      </c>
    </row>
    <row r="131" spans="1:46" ht="14.1" customHeight="1" thickTop="1" thickBot="1" x14ac:dyDescent="0.3">
      <c r="A131" s="10"/>
      <c r="B131" s="25" t="s">
        <v>118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6"/>
      <c r="T131" s="27">
        <f t="shared" ca="1" si="11"/>
        <v>0</v>
      </c>
      <c r="U131" s="28"/>
      <c r="V131" s="29"/>
      <c r="W131" s="6" t="s">
        <v>46</v>
      </c>
      <c r="X131" s="30" t="s">
        <v>140</v>
      </c>
      <c r="Y131" s="30"/>
      <c r="Z131" s="31">
        <f t="shared" ca="1" si="16"/>
        <v>0</v>
      </c>
      <c r="AA131" s="31"/>
      <c r="AB131" s="31"/>
      <c r="AC131" s="6" t="s">
        <v>47</v>
      </c>
      <c r="AD131" s="31"/>
      <c r="AE131" s="31"/>
      <c r="AF131" s="31"/>
      <c r="AG131" s="6" t="s">
        <v>47</v>
      </c>
      <c r="AH131" s="31"/>
      <c r="AI131" s="31"/>
      <c r="AJ131" s="31"/>
      <c r="AQ131" s="1">
        <f t="shared" si="12"/>
        <v>0</v>
      </c>
      <c r="AR131" s="1">
        <f t="shared" si="13"/>
        <v>0</v>
      </c>
      <c r="AS131" s="1">
        <f t="shared" si="14"/>
        <v>29</v>
      </c>
      <c r="AT131" s="1">
        <f t="shared" ca="1" si="17"/>
        <v>0</v>
      </c>
    </row>
    <row r="132" spans="1:46" ht="14.1" customHeight="1" thickTop="1" thickBot="1" x14ac:dyDescent="0.3">
      <c r="A132" s="10"/>
      <c r="B132" s="25" t="s">
        <v>119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6"/>
      <c r="T132" s="27">
        <f t="shared" ca="1" si="11"/>
        <v>0</v>
      </c>
      <c r="U132" s="28"/>
      <c r="V132" s="29"/>
      <c r="W132" s="6" t="s">
        <v>46</v>
      </c>
      <c r="X132" s="30" t="s">
        <v>73</v>
      </c>
      <c r="Y132" s="30"/>
      <c r="Z132" s="31">
        <f t="shared" ca="1" si="16"/>
        <v>0</v>
      </c>
      <c r="AA132" s="31"/>
      <c r="AB132" s="31"/>
      <c r="AC132" s="6" t="s">
        <v>47</v>
      </c>
      <c r="AD132" s="31"/>
      <c r="AE132" s="31"/>
      <c r="AF132" s="31"/>
      <c r="AG132" s="6" t="s">
        <v>47</v>
      </c>
      <c r="AH132" s="31"/>
      <c r="AI132" s="31"/>
      <c r="AJ132" s="31"/>
      <c r="AQ132" s="1">
        <f t="shared" si="12"/>
        <v>0</v>
      </c>
      <c r="AR132" s="1">
        <f t="shared" si="13"/>
        <v>0</v>
      </c>
      <c r="AS132" s="1">
        <f t="shared" si="14"/>
        <v>23</v>
      </c>
      <c r="AT132" s="1">
        <f t="shared" ca="1" si="17"/>
        <v>0</v>
      </c>
    </row>
    <row r="133" spans="1:46" ht="14.1" customHeight="1" thickTop="1" thickBot="1" x14ac:dyDescent="0.3">
      <c r="A133" s="10"/>
      <c r="B133" s="25" t="s">
        <v>120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6"/>
      <c r="T133" s="27">
        <f t="shared" ca="1" si="11"/>
        <v>0</v>
      </c>
      <c r="U133" s="28"/>
      <c r="V133" s="29"/>
      <c r="W133" s="6" t="s">
        <v>46</v>
      </c>
      <c r="X133" s="30" t="s">
        <v>141</v>
      </c>
      <c r="Y133" s="30"/>
      <c r="Z133" s="31">
        <f t="shared" ca="1" si="16"/>
        <v>0</v>
      </c>
      <c r="AA133" s="31"/>
      <c r="AB133" s="31"/>
      <c r="AC133" s="6" t="s">
        <v>47</v>
      </c>
      <c r="AD133" s="31"/>
      <c r="AE133" s="31"/>
      <c r="AF133" s="31"/>
      <c r="AG133" s="6" t="s">
        <v>47</v>
      </c>
      <c r="AH133" s="31"/>
      <c r="AI133" s="31"/>
      <c r="AJ133" s="31"/>
      <c r="AQ133" s="1">
        <f t="shared" si="12"/>
        <v>0</v>
      </c>
      <c r="AR133" s="1">
        <f t="shared" si="13"/>
        <v>0</v>
      </c>
      <c r="AS133" s="1">
        <f t="shared" si="14"/>
        <v>27</v>
      </c>
      <c r="AT133" s="1">
        <f t="shared" ca="1" si="17"/>
        <v>0</v>
      </c>
    </row>
    <row r="134" spans="1:46" ht="14.1" customHeight="1" thickTop="1" thickBot="1" x14ac:dyDescent="0.3">
      <c r="A134" s="10"/>
      <c r="B134" s="25" t="s">
        <v>121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6"/>
      <c r="T134" s="27">
        <f t="shared" ca="1" si="11"/>
        <v>0</v>
      </c>
      <c r="U134" s="28"/>
      <c r="V134" s="29"/>
      <c r="W134" s="6" t="s">
        <v>46</v>
      </c>
      <c r="X134" s="30" t="s">
        <v>72</v>
      </c>
      <c r="Y134" s="30"/>
      <c r="Z134" s="31">
        <f t="shared" ca="1" si="16"/>
        <v>0</v>
      </c>
      <c r="AA134" s="31"/>
      <c r="AB134" s="31"/>
      <c r="AC134" s="6" t="s">
        <v>47</v>
      </c>
      <c r="AD134" s="31"/>
      <c r="AE134" s="31"/>
      <c r="AF134" s="31"/>
      <c r="AG134" s="6" t="s">
        <v>47</v>
      </c>
      <c r="AH134" s="31"/>
      <c r="AI134" s="31"/>
      <c r="AJ134" s="31"/>
      <c r="AQ134" s="1">
        <f t="shared" si="12"/>
        <v>0</v>
      </c>
      <c r="AR134" s="1">
        <f t="shared" si="13"/>
        <v>0</v>
      </c>
      <c r="AS134" s="1">
        <f t="shared" si="14"/>
        <v>21</v>
      </c>
      <c r="AT134" s="1">
        <f t="shared" ca="1" si="17"/>
        <v>0</v>
      </c>
    </row>
    <row r="135" spans="1:46" ht="14.1" customHeight="1" thickTop="1" thickBot="1" x14ac:dyDescent="0.3">
      <c r="A135" s="10"/>
      <c r="B135" s="25" t="s">
        <v>122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6"/>
      <c r="T135" s="27" t="str">
        <f t="shared" si="11"/>
        <v/>
      </c>
      <c r="U135" s="28"/>
      <c r="V135" s="29"/>
      <c r="W135" s="6" t="s">
        <v>46</v>
      </c>
      <c r="X135" s="30" t="s">
        <v>141</v>
      </c>
      <c r="Y135" s="30"/>
      <c r="Z135" s="31">
        <f t="shared" ca="1" si="16"/>
        <v>0</v>
      </c>
      <c r="AA135" s="31"/>
      <c r="AB135" s="31"/>
      <c r="AC135" s="6" t="s">
        <v>47</v>
      </c>
      <c r="AD135" s="31"/>
      <c r="AE135" s="31"/>
      <c r="AF135" s="31"/>
      <c r="AG135" s="6" t="s">
        <v>47</v>
      </c>
      <c r="AH135" s="31"/>
      <c r="AI135" s="31"/>
      <c r="AJ135" s="31"/>
      <c r="AQ135" s="1">
        <f t="shared" si="12"/>
        <v>1</v>
      </c>
      <c r="AR135" s="1">
        <f t="shared" si="13"/>
        <v>0</v>
      </c>
      <c r="AS135" s="1">
        <f t="shared" si="14"/>
        <v>27</v>
      </c>
      <c r="AT135" s="1">
        <f t="shared" ca="1" si="17"/>
        <v>0</v>
      </c>
    </row>
    <row r="136" spans="1:46" ht="14.1" customHeight="1" thickTop="1" thickBot="1" x14ac:dyDescent="0.3">
      <c r="A136" s="10"/>
      <c r="B136" s="25" t="s">
        <v>123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6"/>
      <c r="T136" s="27">
        <f t="shared" ca="1" si="11"/>
        <v>0</v>
      </c>
      <c r="U136" s="28"/>
      <c r="V136" s="29"/>
      <c r="W136" s="6" t="s">
        <v>46</v>
      </c>
      <c r="X136" s="30" t="s">
        <v>140</v>
      </c>
      <c r="Y136" s="30"/>
      <c r="Z136" s="31">
        <f t="shared" ca="1" si="16"/>
        <v>0</v>
      </c>
      <c r="AA136" s="31"/>
      <c r="AB136" s="31"/>
      <c r="AC136" s="6" t="s">
        <v>47</v>
      </c>
      <c r="AD136" s="31"/>
      <c r="AE136" s="31"/>
      <c r="AF136" s="31"/>
      <c r="AG136" s="6" t="s">
        <v>47</v>
      </c>
      <c r="AH136" s="31"/>
      <c r="AI136" s="31"/>
      <c r="AJ136" s="31"/>
      <c r="AQ136" s="1">
        <f t="shared" si="12"/>
        <v>0</v>
      </c>
      <c r="AR136" s="1">
        <f t="shared" si="13"/>
        <v>0</v>
      </c>
      <c r="AS136" s="1">
        <f t="shared" si="14"/>
        <v>29</v>
      </c>
      <c r="AT136" s="1">
        <f t="shared" ca="1" si="17"/>
        <v>0</v>
      </c>
    </row>
    <row r="137" spans="1:46" ht="14.1" customHeight="1" thickTop="1" thickBot="1" x14ac:dyDescent="0.3">
      <c r="A137" s="10"/>
      <c r="B137" s="25" t="s">
        <v>124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6"/>
      <c r="T137" s="27">
        <f t="shared" ca="1" si="11"/>
        <v>0</v>
      </c>
      <c r="U137" s="28"/>
      <c r="V137" s="29"/>
      <c r="W137" s="6" t="s">
        <v>46</v>
      </c>
      <c r="X137" s="30" t="s">
        <v>139</v>
      </c>
      <c r="Y137" s="30"/>
      <c r="Z137" s="31">
        <f t="shared" ca="1" si="16"/>
        <v>0</v>
      </c>
      <c r="AA137" s="31"/>
      <c r="AB137" s="31"/>
      <c r="AC137" s="6" t="s">
        <v>47</v>
      </c>
      <c r="AD137" s="31"/>
      <c r="AE137" s="31"/>
      <c r="AF137" s="31"/>
      <c r="AG137" s="6" t="s">
        <v>47</v>
      </c>
      <c r="AH137" s="31"/>
      <c r="AI137" s="31"/>
      <c r="AJ137" s="31"/>
      <c r="AQ137" s="1">
        <f t="shared" si="12"/>
        <v>0</v>
      </c>
      <c r="AR137" s="1">
        <f t="shared" si="13"/>
        <v>0</v>
      </c>
      <c r="AS137" s="1">
        <f t="shared" si="14"/>
        <v>31</v>
      </c>
      <c r="AT137" s="1">
        <f t="shared" ca="1" si="17"/>
        <v>0</v>
      </c>
    </row>
    <row r="138" spans="1:46" ht="14.1" customHeight="1" thickTop="1" thickBot="1" x14ac:dyDescent="0.3">
      <c r="A138" s="10"/>
      <c r="B138" s="25" t="s">
        <v>125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6"/>
      <c r="T138" s="27">
        <f t="shared" ca="1" si="11"/>
        <v>0</v>
      </c>
      <c r="U138" s="28"/>
      <c r="V138" s="29"/>
      <c r="W138" s="6" t="s">
        <v>46</v>
      </c>
      <c r="X138" s="30" t="s">
        <v>140</v>
      </c>
      <c r="Y138" s="30"/>
      <c r="Z138" s="31">
        <f t="shared" ca="1" si="16"/>
        <v>0</v>
      </c>
      <c r="AA138" s="31"/>
      <c r="AB138" s="31"/>
      <c r="AC138" s="6" t="s">
        <v>47</v>
      </c>
      <c r="AD138" s="31"/>
      <c r="AE138" s="31"/>
      <c r="AF138" s="31"/>
      <c r="AG138" s="6" t="s">
        <v>47</v>
      </c>
      <c r="AH138" s="31"/>
      <c r="AI138" s="31"/>
      <c r="AJ138" s="31"/>
      <c r="AQ138" s="1">
        <f t="shared" si="12"/>
        <v>0</v>
      </c>
      <c r="AR138" s="1">
        <f t="shared" si="13"/>
        <v>0</v>
      </c>
      <c r="AS138" s="1">
        <f t="shared" si="14"/>
        <v>29</v>
      </c>
      <c r="AT138" s="1">
        <f t="shared" ca="1" si="17"/>
        <v>0</v>
      </c>
    </row>
    <row r="139" spans="1:46" ht="14.1" customHeight="1" thickTop="1" thickBot="1" x14ac:dyDescent="0.3">
      <c r="A139" s="10"/>
      <c r="B139" s="25" t="s">
        <v>126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6"/>
      <c r="T139" s="27" t="str">
        <f t="shared" si="11"/>
        <v/>
      </c>
      <c r="U139" s="28"/>
      <c r="V139" s="29"/>
      <c r="W139" s="6" t="s">
        <v>46</v>
      </c>
      <c r="X139" s="30" t="s">
        <v>141</v>
      </c>
      <c r="Y139" s="30"/>
      <c r="Z139" s="31">
        <f t="shared" ca="1" si="16"/>
        <v>0</v>
      </c>
      <c r="AA139" s="31"/>
      <c r="AB139" s="31"/>
      <c r="AC139" s="6" t="s">
        <v>47</v>
      </c>
      <c r="AD139" s="31"/>
      <c r="AE139" s="31"/>
      <c r="AF139" s="31"/>
      <c r="AG139" s="6" t="s">
        <v>47</v>
      </c>
      <c r="AH139" s="31"/>
      <c r="AI139" s="31"/>
      <c r="AJ139" s="31"/>
      <c r="AQ139" s="1">
        <f t="shared" si="12"/>
        <v>1</v>
      </c>
      <c r="AR139" s="1">
        <f t="shared" si="13"/>
        <v>0</v>
      </c>
      <c r="AS139" s="1">
        <f t="shared" si="14"/>
        <v>27</v>
      </c>
      <c r="AT139" s="1">
        <f t="shared" ca="1" si="17"/>
        <v>0</v>
      </c>
    </row>
    <row r="140" spans="1:46" ht="14.1" customHeight="1" thickTop="1" thickBot="1" x14ac:dyDescent="0.3">
      <c r="A140" s="10"/>
      <c r="B140" s="25" t="s">
        <v>127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6"/>
      <c r="T140" s="27" t="str">
        <f t="shared" si="11"/>
        <v/>
      </c>
      <c r="U140" s="28"/>
      <c r="V140" s="29"/>
      <c r="W140" s="6" t="s">
        <v>46</v>
      </c>
      <c r="X140" s="30" t="s">
        <v>141</v>
      </c>
      <c r="Y140" s="30"/>
      <c r="Z140" s="31">
        <f t="shared" ca="1" si="16"/>
        <v>0</v>
      </c>
      <c r="AA140" s="31"/>
      <c r="AB140" s="31"/>
      <c r="AC140" s="6" t="s">
        <v>47</v>
      </c>
      <c r="AD140" s="31"/>
      <c r="AE140" s="31"/>
      <c r="AF140" s="31"/>
      <c r="AG140" s="6" t="s">
        <v>47</v>
      </c>
      <c r="AH140" s="31"/>
      <c r="AI140" s="31"/>
      <c r="AJ140" s="31"/>
      <c r="AQ140" s="1">
        <f t="shared" si="12"/>
        <v>1</v>
      </c>
      <c r="AR140" s="1">
        <f t="shared" si="13"/>
        <v>0</v>
      </c>
      <c r="AS140" s="1">
        <f t="shared" si="14"/>
        <v>27</v>
      </c>
      <c r="AT140" s="1">
        <f t="shared" ca="1" si="17"/>
        <v>0</v>
      </c>
    </row>
    <row r="141" spans="1:46" ht="14.1" customHeight="1" thickTop="1" thickBot="1" x14ac:dyDescent="0.3">
      <c r="A141" s="10"/>
      <c r="B141" s="25" t="s">
        <v>129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6"/>
      <c r="T141" s="27" t="str">
        <f t="shared" si="11"/>
        <v/>
      </c>
      <c r="U141" s="28"/>
      <c r="V141" s="29"/>
      <c r="W141" s="6" t="s">
        <v>46</v>
      </c>
      <c r="X141" s="30" t="s">
        <v>141</v>
      </c>
      <c r="Y141" s="30"/>
      <c r="Z141" s="31">
        <f t="shared" ca="1" si="16"/>
        <v>0</v>
      </c>
      <c r="AA141" s="31"/>
      <c r="AB141" s="31"/>
      <c r="AC141" s="6" t="s">
        <v>47</v>
      </c>
      <c r="AD141" s="31"/>
      <c r="AE141" s="31"/>
      <c r="AF141" s="31"/>
      <c r="AG141" s="6" t="s">
        <v>47</v>
      </c>
      <c r="AH141" s="31"/>
      <c r="AI141" s="31"/>
      <c r="AJ141" s="31"/>
      <c r="AQ141" s="1">
        <f t="shared" si="12"/>
        <v>1</v>
      </c>
      <c r="AR141" s="1">
        <f t="shared" si="13"/>
        <v>0</v>
      </c>
      <c r="AS141" s="1">
        <f t="shared" si="14"/>
        <v>27</v>
      </c>
      <c r="AT141" s="1">
        <f t="shared" ca="1" si="17"/>
        <v>0</v>
      </c>
    </row>
    <row r="142" spans="1:46" ht="14.1" customHeight="1" thickTop="1" thickBot="1" x14ac:dyDescent="0.3">
      <c r="A142" s="10"/>
      <c r="B142" s="25" t="s">
        <v>128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6"/>
      <c r="T142" s="27" t="str">
        <f t="shared" si="11"/>
        <v/>
      </c>
      <c r="U142" s="28"/>
      <c r="V142" s="29"/>
      <c r="W142" s="6" t="s">
        <v>46</v>
      </c>
      <c r="X142" s="30" t="s">
        <v>141</v>
      </c>
      <c r="Y142" s="30"/>
      <c r="Z142" s="31">
        <f t="shared" ca="1" si="16"/>
        <v>0</v>
      </c>
      <c r="AA142" s="31"/>
      <c r="AB142" s="31"/>
      <c r="AC142" s="6" t="s">
        <v>47</v>
      </c>
      <c r="AD142" s="31"/>
      <c r="AE142" s="31"/>
      <c r="AF142" s="31"/>
      <c r="AG142" s="6" t="s">
        <v>47</v>
      </c>
      <c r="AH142" s="31"/>
      <c r="AI142" s="31"/>
      <c r="AJ142" s="31"/>
      <c r="AQ142" s="1">
        <f t="shared" si="12"/>
        <v>1</v>
      </c>
      <c r="AR142" s="1">
        <f t="shared" si="13"/>
        <v>0</v>
      </c>
      <c r="AS142" s="1">
        <f t="shared" si="14"/>
        <v>27</v>
      </c>
      <c r="AT142" s="1">
        <f t="shared" ca="1" si="17"/>
        <v>0</v>
      </c>
    </row>
    <row r="143" spans="1:46" ht="14.1" customHeight="1" thickTop="1" thickBot="1" x14ac:dyDescent="0.3">
      <c r="A143" s="10"/>
      <c r="B143" s="25" t="s">
        <v>130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6"/>
      <c r="T143" s="27" t="str">
        <f t="shared" si="11"/>
        <v/>
      </c>
      <c r="U143" s="28"/>
      <c r="V143" s="29"/>
      <c r="W143" s="6" t="s">
        <v>46</v>
      </c>
      <c r="X143" s="30" t="s">
        <v>141</v>
      </c>
      <c r="Y143" s="30"/>
      <c r="Z143" s="31">
        <f t="shared" ca="1" si="16"/>
        <v>0</v>
      </c>
      <c r="AA143" s="31"/>
      <c r="AB143" s="31"/>
      <c r="AC143" s="6" t="s">
        <v>47</v>
      </c>
      <c r="AD143" s="31"/>
      <c r="AE143" s="31"/>
      <c r="AF143" s="31"/>
      <c r="AG143" s="6" t="s">
        <v>47</v>
      </c>
      <c r="AH143" s="31"/>
      <c r="AI143" s="31"/>
      <c r="AJ143" s="31"/>
      <c r="AQ143" s="1">
        <f t="shared" si="12"/>
        <v>1</v>
      </c>
      <c r="AR143" s="1">
        <f t="shared" si="13"/>
        <v>0</v>
      </c>
      <c r="AS143" s="1">
        <f t="shared" si="14"/>
        <v>27</v>
      </c>
      <c r="AT143" s="1">
        <f t="shared" ca="1" si="17"/>
        <v>0</v>
      </c>
    </row>
    <row r="144" spans="1:46" ht="14.1" customHeight="1" thickTop="1" thickBot="1" x14ac:dyDescent="0.3">
      <c r="A144" s="10"/>
      <c r="B144" s="25" t="s">
        <v>131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6"/>
      <c r="T144" s="27" t="str">
        <f t="shared" si="11"/>
        <v/>
      </c>
      <c r="U144" s="28"/>
      <c r="V144" s="29"/>
      <c r="W144" s="6" t="s">
        <v>46</v>
      </c>
      <c r="X144" s="30" t="s">
        <v>141</v>
      </c>
      <c r="Y144" s="30"/>
      <c r="Z144" s="31">
        <f t="shared" ca="1" si="16"/>
        <v>0</v>
      </c>
      <c r="AA144" s="31"/>
      <c r="AB144" s="31"/>
      <c r="AC144" s="6" t="s">
        <v>47</v>
      </c>
      <c r="AD144" s="31"/>
      <c r="AE144" s="31"/>
      <c r="AF144" s="31"/>
      <c r="AG144" s="6" t="s">
        <v>47</v>
      </c>
      <c r="AH144" s="31"/>
      <c r="AI144" s="31"/>
      <c r="AJ144" s="31"/>
      <c r="AQ144" s="1">
        <f t="shared" si="12"/>
        <v>1</v>
      </c>
      <c r="AR144" s="1">
        <f t="shared" si="13"/>
        <v>0</v>
      </c>
      <c r="AS144" s="1">
        <f t="shared" si="14"/>
        <v>27</v>
      </c>
      <c r="AT144" s="1">
        <f t="shared" ca="1" si="17"/>
        <v>0</v>
      </c>
    </row>
    <row r="145" spans="1:46" ht="14.1" customHeight="1" thickTop="1" thickBot="1" x14ac:dyDescent="0.3">
      <c r="A145" s="10"/>
      <c r="B145" s="25" t="s">
        <v>132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6"/>
      <c r="T145" s="27" t="str">
        <f t="shared" si="11"/>
        <v/>
      </c>
      <c r="U145" s="28"/>
      <c r="V145" s="29"/>
      <c r="W145" s="6" t="s">
        <v>46</v>
      </c>
      <c r="X145" s="30" t="s">
        <v>141</v>
      </c>
      <c r="Y145" s="30"/>
      <c r="Z145" s="31">
        <f t="shared" ca="1" si="16"/>
        <v>0</v>
      </c>
      <c r="AA145" s="31"/>
      <c r="AB145" s="31"/>
      <c r="AC145" s="6" t="s">
        <v>47</v>
      </c>
      <c r="AD145" s="31"/>
      <c r="AE145" s="31"/>
      <c r="AF145" s="31"/>
      <c r="AG145" s="6" t="s">
        <v>47</v>
      </c>
      <c r="AH145" s="31"/>
      <c r="AI145" s="31"/>
      <c r="AJ145" s="31"/>
      <c r="AQ145" s="1">
        <f t="shared" si="12"/>
        <v>1</v>
      </c>
      <c r="AR145" s="1">
        <f t="shared" si="13"/>
        <v>0</v>
      </c>
      <c r="AS145" s="1">
        <f t="shared" si="14"/>
        <v>27</v>
      </c>
      <c r="AT145" s="1">
        <f t="shared" ca="1" si="17"/>
        <v>0</v>
      </c>
    </row>
    <row r="146" spans="1:46" ht="14.1" customHeight="1" thickTop="1" thickBot="1" x14ac:dyDescent="0.3">
      <c r="A146" s="10"/>
      <c r="B146" s="25" t="s">
        <v>133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6"/>
      <c r="T146" s="27" t="str">
        <f t="shared" si="11"/>
        <v/>
      </c>
      <c r="U146" s="28"/>
      <c r="V146" s="29"/>
      <c r="W146" s="6" t="s">
        <v>46</v>
      </c>
      <c r="X146" s="30" t="s">
        <v>141</v>
      </c>
      <c r="Y146" s="30"/>
      <c r="Z146" s="31">
        <f t="shared" ca="1" si="16"/>
        <v>0</v>
      </c>
      <c r="AA146" s="31"/>
      <c r="AB146" s="31"/>
      <c r="AC146" s="6" t="s">
        <v>47</v>
      </c>
      <c r="AD146" s="31"/>
      <c r="AE146" s="31"/>
      <c r="AF146" s="31"/>
      <c r="AG146" s="6" t="s">
        <v>47</v>
      </c>
      <c r="AH146" s="31"/>
      <c r="AI146" s="31"/>
      <c r="AJ146" s="31"/>
      <c r="AQ146" s="1">
        <f t="shared" si="12"/>
        <v>1</v>
      </c>
      <c r="AR146" s="1">
        <f t="shared" si="13"/>
        <v>0</v>
      </c>
      <c r="AS146" s="1">
        <f t="shared" si="14"/>
        <v>27</v>
      </c>
      <c r="AT146" s="1">
        <f t="shared" ca="1" si="17"/>
        <v>0</v>
      </c>
    </row>
    <row r="147" spans="1:46" ht="14.1" customHeight="1" thickTop="1" thickBot="1" x14ac:dyDescent="0.3">
      <c r="A147" s="10"/>
      <c r="B147" s="25" t="s">
        <v>134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6"/>
      <c r="T147" s="27" t="str">
        <f t="shared" si="11"/>
        <v/>
      </c>
      <c r="U147" s="28"/>
      <c r="V147" s="29"/>
      <c r="W147" s="6" t="s">
        <v>46</v>
      </c>
      <c r="X147" s="30" t="s">
        <v>141</v>
      </c>
      <c r="Y147" s="30"/>
      <c r="Z147" s="31">
        <f t="shared" ca="1" si="16"/>
        <v>0</v>
      </c>
      <c r="AA147" s="31"/>
      <c r="AB147" s="31"/>
      <c r="AC147" s="6" t="s">
        <v>47</v>
      </c>
      <c r="AD147" s="31"/>
      <c r="AE147" s="31"/>
      <c r="AF147" s="31"/>
      <c r="AG147" s="6" t="s">
        <v>47</v>
      </c>
      <c r="AH147" s="31"/>
      <c r="AI147" s="31"/>
      <c r="AJ147" s="31"/>
      <c r="AQ147" s="1">
        <f t="shared" si="12"/>
        <v>1</v>
      </c>
      <c r="AR147" s="1">
        <f t="shared" si="13"/>
        <v>0</v>
      </c>
      <c r="AS147" s="1">
        <f t="shared" si="14"/>
        <v>27</v>
      </c>
      <c r="AT147" s="1">
        <f t="shared" ca="1" si="17"/>
        <v>0</v>
      </c>
    </row>
    <row r="148" spans="1:46" ht="14.1" customHeight="1" thickTop="1" thickBot="1" x14ac:dyDescent="0.3">
      <c r="A148" s="10"/>
      <c r="B148" s="25" t="s">
        <v>135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6"/>
      <c r="T148" s="27" t="str">
        <f t="shared" si="11"/>
        <v/>
      </c>
      <c r="U148" s="28"/>
      <c r="V148" s="29"/>
      <c r="W148" s="6" t="s">
        <v>46</v>
      </c>
      <c r="X148" s="30" t="s">
        <v>141</v>
      </c>
      <c r="Y148" s="30"/>
      <c r="Z148" s="31">
        <f t="shared" ca="1" si="16"/>
        <v>0</v>
      </c>
      <c r="AA148" s="31"/>
      <c r="AB148" s="31"/>
      <c r="AC148" s="6" t="s">
        <v>47</v>
      </c>
      <c r="AD148" s="31"/>
      <c r="AE148" s="31"/>
      <c r="AF148" s="31"/>
      <c r="AG148" s="6" t="s">
        <v>47</v>
      </c>
      <c r="AH148" s="31"/>
      <c r="AI148" s="31"/>
      <c r="AJ148" s="31"/>
      <c r="AQ148" s="1">
        <f t="shared" si="12"/>
        <v>1</v>
      </c>
      <c r="AR148" s="1">
        <f t="shared" si="13"/>
        <v>0</v>
      </c>
      <c r="AS148" s="1">
        <f t="shared" si="14"/>
        <v>27</v>
      </c>
      <c r="AT148" s="1">
        <f t="shared" ca="1" si="17"/>
        <v>0</v>
      </c>
    </row>
    <row r="149" spans="1:46" ht="14.1" customHeight="1" thickTop="1" thickBot="1" x14ac:dyDescent="0.3">
      <c r="A149" s="10"/>
      <c r="B149" s="25" t="s">
        <v>136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6"/>
      <c r="T149" s="27" t="str">
        <f t="shared" si="11"/>
        <v/>
      </c>
      <c r="U149" s="28"/>
      <c r="V149" s="29"/>
      <c r="W149" s="6" t="s">
        <v>46</v>
      </c>
      <c r="X149" s="30" t="s">
        <v>141</v>
      </c>
      <c r="Y149" s="30"/>
      <c r="Z149" s="31">
        <f t="shared" ca="1" si="16"/>
        <v>0</v>
      </c>
      <c r="AA149" s="31"/>
      <c r="AB149" s="31"/>
      <c r="AC149" s="6" t="s">
        <v>47</v>
      </c>
      <c r="AD149" s="31"/>
      <c r="AE149" s="31"/>
      <c r="AF149" s="31"/>
      <c r="AG149" s="6" t="s">
        <v>47</v>
      </c>
      <c r="AH149" s="31"/>
      <c r="AI149" s="31"/>
      <c r="AJ149" s="31"/>
      <c r="AQ149" s="1">
        <f t="shared" si="12"/>
        <v>1</v>
      </c>
      <c r="AR149" s="1">
        <f t="shared" si="13"/>
        <v>0</v>
      </c>
      <c r="AS149" s="1">
        <f t="shared" si="14"/>
        <v>27</v>
      </c>
      <c r="AT149" s="1">
        <f t="shared" ca="1" si="17"/>
        <v>0</v>
      </c>
    </row>
    <row r="150" spans="1:46" ht="14.1" customHeight="1" x14ac:dyDescent="0.25">
      <c r="A150" s="12" t="s">
        <v>77</v>
      </c>
      <c r="B150" s="136" t="s">
        <v>137</v>
      </c>
      <c r="C150" s="135"/>
      <c r="D150" s="135"/>
      <c r="E150" s="135"/>
      <c r="F150" s="135"/>
      <c r="G150" s="135"/>
      <c r="H150" s="11"/>
      <c r="I150" s="135" t="s">
        <v>138</v>
      </c>
      <c r="J150" s="135"/>
      <c r="K150" s="135"/>
      <c r="L150" s="135"/>
    </row>
    <row r="151" spans="1:46" ht="14.1" customHeight="1" x14ac:dyDescent="0.25">
      <c r="A151" s="137" t="s">
        <v>147</v>
      </c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T151" s="137" t="s">
        <v>148</v>
      </c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</row>
    <row r="152" spans="1:46" ht="14.1" customHeight="1" x14ac:dyDescent="0.25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T152" s="134" t="s">
        <v>149</v>
      </c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</row>
    <row r="153" spans="1:46" ht="14.1" customHeight="1" x14ac:dyDescent="0.25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</row>
    <row r="154" spans="1:46" ht="14.1" customHeight="1" x14ac:dyDescent="0.25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</row>
    <row r="155" spans="1:46" ht="14.1" customHeight="1" x14ac:dyDescent="0.25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</row>
    <row r="156" spans="1:46" ht="14.1" customHeight="1" x14ac:dyDescent="0.25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</row>
    <row r="157" spans="1:46" ht="14.1" customHeight="1" x14ac:dyDescent="0.25">
      <c r="A157" s="137" t="s">
        <v>150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T157" s="137" t="s">
        <v>151</v>
      </c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</row>
    <row r="158" spans="1:46" ht="14.1" customHeight="1" x14ac:dyDescent="0.25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</row>
    <row r="159" spans="1:46" ht="14.1" customHeight="1" x14ac:dyDescent="0.25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</row>
    <row r="160" spans="1:46" ht="14.1" customHeight="1" x14ac:dyDescent="0.25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</row>
    <row r="161" spans="1:36" ht="14.1" customHeight="1" x14ac:dyDescent="0.25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</row>
    <row r="162" spans="1:36" ht="14.1" customHeight="1" x14ac:dyDescent="0.25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</row>
    <row r="163" spans="1:36" ht="14.1" customHeight="1" thickBot="1" x14ac:dyDescent="0.3">
      <c r="A163" s="137" t="s">
        <v>152</v>
      </c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T163" s="137" t="s">
        <v>153</v>
      </c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</row>
    <row r="164" spans="1:36" ht="14.1" customHeight="1" thickBot="1" x14ac:dyDescent="0.3">
      <c r="A164" s="138" t="s">
        <v>154</v>
      </c>
      <c r="B164" s="138"/>
      <c r="C164" s="138"/>
      <c r="D164" s="138"/>
      <c r="E164" s="138"/>
      <c r="F164" s="139">
        <f>VLOOKUP(G21,Tabelle2!A31:B80,2,0)</f>
        <v>33</v>
      </c>
      <c r="G164" s="140"/>
      <c r="H164" s="141" t="s">
        <v>159</v>
      </c>
      <c r="I164" s="138"/>
      <c r="J164" s="138"/>
      <c r="K164" s="138"/>
      <c r="L164" s="138"/>
      <c r="M164" s="138"/>
      <c r="N164" s="138"/>
      <c r="O164" s="138"/>
      <c r="P164" s="139">
        <f>F166</f>
        <v>99</v>
      </c>
      <c r="Q164" s="140"/>
      <c r="T164" s="24" t="s">
        <v>168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3" t="s">
        <v>169</v>
      </c>
      <c r="AF164" s="23"/>
      <c r="AG164" s="23"/>
      <c r="AH164" s="23" t="s">
        <v>8</v>
      </c>
      <c r="AI164" s="23"/>
      <c r="AJ164" s="23"/>
    </row>
    <row r="165" spans="1:36" ht="14.1" customHeight="1" thickBot="1" x14ac:dyDescent="0.3">
      <c r="A165" s="138" t="s">
        <v>155</v>
      </c>
      <c r="B165" s="138"/>
      <c r="C165" s="138"/>
      <c r="D165" s="138"/>
      <c r="E165" s="138"/>
      <c r="F165" s="139">
        <f>F164*2</f>
        <v>66</v>
      </c>
      <c r="G165" s="140"/>
      <c r="H165" s="141" t="s">
        <v>157</v>
      </c>
      <c r="I165" s="138"/>
      <c r="J165" s="138"/>
      <c r="K165" s="138"/>
      <c r="L165" s="138"/>
      <c r="M165" s="138"/>
      <c r="N165" s="138"/>
      <c r="O165" s="138"/>
      <c r="P165" s="139">
        <f>F166*2</f>
        <v>198</v>
      </c>
      <c r="Q165" s="140"/>
      <c r="T165" s="32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8"/>
      <c r="AF165" s="18"/>
      <c r="AG165" s="18"/>
      <c r="AH165" s="18"/>
      <c r="AI165" s="18"/>
      <c r="AJ165" s="19"/>
    </row>
    <row r="166" spans="1:36" ht="14.1" customHeight="1" thickBot="1" x14ac:dyDescent="0.3">
      <c r="A166" s="138" t="s">
        <v>156</v>
      </c>
      <c r="B166" s="138"/>
      <c r="C166" s="138"/>
      <c r="D166" s="138"/>
      <c r="E166" s="138"/>
      <c r="F166" s="139">
        <f>F164*3</f>
        <v>99</v>
      </c>
      <c r="G166" s="140"/>
      <c r="H166" s="141" t="s">
        <v>158</v>
      </c>
      <c r="I166" s="138"/>
      <c r="J166" s="138"/>
      <c r="K166" s="138"/>
      <c r="L166" s="138"/>
      <c r="M166" s="138"/>
      <c r="N166" s="138"/>
      <c r="O166" s="138"/>
      <c r="P166" s="139">
        <f>F166*5</f>
        <v>495</v>
      </c>
      <c r="Q166" s="140"/>
      <c r="T166" s="32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8"/>
      <c r="AF166" s="18"/>
      <c r="AG166" s="18"/>
      <c r="AH166" s="18"/>
      <c r="AI166" s="18"/>
      <c r="AJ166" s="19"/>
    </row>
    <row r="167" spans="1:36" ht="14.1" customHeight="1" x14ac:dyDescent="0.25">
      <c r="A167" s="137" t="s">
        <v>161</v>
      </c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T167" s="32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8"/>
      <c r="AF167" s="18"/>
      <c r="AG167" s="18"/>
      <c r="AH167" s="18"/>
      <c r="AI167" s="18"/>
      <c r="AJ167" s="19"/>
    </row>
    <row r="168" spans="1:36" ht="14.1" customHeight="1" thickBot="1" x14ac:dyDescent="0.3">
      <c r="G168" s="23" t="s">
        <v>166</v>
      </c>
      <c r="H168" s="23"/>
      <c r="I168" s="23"/>
      <c r="J168" s="23"/>
      <c r="K168" s="23"/>
      <c r="L168" s="7"/>
      <c r="M168" s="23" t="s">
        <v>167</v>
      </c>
      <c r="N168" s="23"/>
      <c r="O168" s="23"/>
      <c r="P168" s="23"/>
      <c r="Q168" s="23"/>
      <c r="T168" s="32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8"/>
      <c r="AF168" s="18"/>
      <c r="AG168" s="18"/>
      <c r="AH168" s="18"/>
      <c r="AI168" s="18"/>
      <c r="AJ168" s="19"/>
    </row>
    <row r="169" spans="1:36" ht="14.1" customHeight="1" thickTop="1" thickBot="1" x14ac:dyDescent="0.3">
      <c r="A169" s="138" t="s">
        <v>162</v>
      </c>
      <c r="B169" s="138"/>
      <c r="C169" s="138"/>
      <c r="D169" s="138"/>
      <c r="E169" s="138"/>
      <c r="F169" s="138"/>
      <c r="G169" s="142"/>
      <c r="H169" s="143"/>
      <c r="I169" s="143"/>
      <c r="J169" s="143"/>
      <c r="K169" s="144"/>
      <c r="M169" s="142"/>
      <c r="N169" s="143"/>
      <c r="O169" s="143"/>
      <c r="P169" s="143"/>
      <c r="Q169" s="144"/>
      <c r="T169" s="32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8"/>
      <c r="AF169" s="18"/>
      <c r="AG169" s="18"/>
      <c r="AH169" s="18"/>
      <c r="AI169" s="18"/>
      <c r="AJ169" s="19"/>
    </row>
    <row r="170" spans="1:36" ht="14.1" customHeight="1" thickTop="1" thickBot="1" x14ac:dyDescent="0.3">
      <c r="A170" s="138" t="s">
        <v>163</v>
      </c>
      <c r="B170" s="138"/>
      <c r="C170" s="138"/>
      <c r="D170" s="138"/>
      <c r="E170" s="138"/>
      <c r="F170" s="138"/>
      <c r="G170" s="142"/>
      <c r="H170" s="143"/>
      <c r="I170" s="143"/>
      <c r="J170" s="143"/>
      <c r="K170" s="144"/>
      <c r="M170" s="142"/>
      <c r="N170" s="143"/>
      <c r="O170" s="143"/>
      <c r="P170" s="143"/>
      <c r="Q170" s="144"/>
      <c r="T170" s="32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8"/>
      <c r="AF170" s="18"/>
      <c r="AG170" s="18"/>
      <c r="AH170" s="18"/>
      <c r="AI170" s="18"/>
      <c r="AJ170" s="19"/>
    </row>
    <row r="171" spans="1:36" ht="14.1" customHeight="1" thickTop="1" thickBot="1" x14ac:dyDescent="0.3">
      <c r="A171" s="138" t="s">
        <v>164</v>
      </c>
      <c r="B171" s="138"/>
      <c r="C171" s="138"/>
      <c r="D171" s="138"/>
      <c r="E171" s="138"/>
      <c r="F171" s="138"/>
      <c r="G171" s="142"/>
      <c r="H171" s="143"/>
      <c r="I171" s="143"/>
      <c r="J171" s="143"/>
      <c r="K171" s="144"/>
      <c r="M171" s="142"/>
      <c r="N171" s="143"/>
      <c r="O171" s="143"/>
      <c r="P171" s="143"/>
      <c r="Q171" s="144"/>
      <c r="T171" s="32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8"/>
      <c r="AF171" s="18"/>
      <c r="AG171" s="18"/>
      <c r="AH171" s="18"/>
      <c r="AI171" s="18"/>
      <c r="AJ171" s="19"/>
    </row>
    <row r="172" spans="1:36" ht="14.1" customHeight="1" thickTop="1" thickBot="1" x14ac:dyDescent="0.3">
      <c r="A172" s="138" t="s">
        <v>165</v>
      </c>
      <c r="B172" s="138"/>
      <c r="C172" s="138"/>
      <c r="D172" s="138"/>
      <c r="E172" s="138"/>
      <c r="F172" s="138"/>
      <c r="G172" s="142"/>
      <c r="H172" s="143"/>
      <c r="I172" s="143"/>
      <c r="J172" s="143"/>
      <c r="K172" s="144"/>
      <c r="M172" s="142"/>
      <c r="N172" s="143"/>
      <c r="O172" s="143"/>
      <c r="P172" s="143"/>
      <c r="Q172" s="144"/>
      <c r="T172" s="32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8"/>
      <c r="AF172" s="18"/>
      <c r="AG172" s="18"/>
      <c r="AH172" s="18"/>
      <c r="AI172" s="18"/>
      <c r="AJ172" s="19"/>
    </row>
    <row r="173" spans="1:36" ht="14.1" customHeight="1" thickTop="1" x14ac:dyDescent="0.25">
      <c r="A173" s="137" t="s">
        <v>170</v>
      </c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T173" s="137" t="s">
        <v>173</v>
      </c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</row>
    <row r="174" spans="1:36" ht="14.1" customHeight="1" x14ac:dyDescent="0.25">
      <c r="A174" s="24" t="s">
        <v>90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3" t="s">
        <v>171</v>
      </c>
      <c r="M174" s="23"/>
      <c r="N174" s="23"/>
      <c r="O174" s="23" t="s">
        <v>8</v>
      </c>
      <c r="P174" s="23"/>
      <c r="Q174" s="23"/>
      <c r="T174" s="24" t="s">
        <v>90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3" t="s">
        <v>171</v>
      </c>
      <c r="AF174" s="23"/>
      <c r="AG174" s="23"/>
      <c r="AH174" s="23" t="s">
        <v>8</v>
      </c>
      <c r="AI174" s="23"/>
      <c r="AJ174" s="23"/>
    </row>
    <row r="175" spans="1:36" ht="14.1" customHeight="1" x14ac:dyDescent="0.25">
      <c r="A175" s="32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8"/>
      <c r="M175" s="18"/>
      <c r="N175" s="18"/>
      <c r="O175" s="18"/>
      <c r="P175" s="18"/>
      <c r="Q175" s="19"/>
      <c r="T175" s="32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8"/>
      <c r="AF175" s="18"/>
      <c r="AG175" s="18"/>
      <c r="AH175" s="18"/>
      <c r="AI175" s="18"/>
      <c r="AJ175" s="19"/>
    </row>
    <row r="176" spans="1:36" ht="14.1" customHeight="1" x14ac:dyDescent="0.25">
      <c r="A176" s="32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8"/>
      <c r="M176" s="18"/>
      <c r="N176" s="18"/>
      <c r="O176" s="18"/>
      <c r="P176" s="18"/>
      <c r="Q176" s="19"/>
      <c r="T176" s="32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8"/>
      <c r="AF176" s="18"/>
      <c r="AG176" s="18"/>
      <c r="AH176" s="18"/>
      <c r="AI176" s="18"/>
      <c r="AJ176" s="19"/>
    </row>
    <row r="177" spans="1:36" ht="14.1" customHeight="1" x14ac:dyDescent="0.25">
      <c r="A177" s="32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8"/>
      <c r="M177" s="18"/>
      <c r="N177" s="18"/>
      <c r="O177" s="18"/>
      <c r="P177" s="18"/>
      <c r="Q177" s="19"/>
      <c r="T177" s="32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8"/>
      <c r="AF177" s="18"/>
      <c r="AG177" s="18"/>
      <c r="AH177" s="18"/>
      <c r="AI177" s="18"/>
      <c r="AJ177" s="19"/>
    </row>
    <row r="178" spans="1:36" ht="14.1" customHeight="1" x14ac:dyDescent="0.25">
      <c r="A178" s="32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8"/>
      <c r="M178" s="18"/>
      <c r="N178" s="18"/>
      <c r="O178" s="18"/>
      <c r="P178" s="18"/>
      <c r="Q178" s="19"/>
      <c r="T178" s="32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8"/>
      <c r="AF178" s="18"/>
      <c r="AG178" s="18"/>
      <c r="AH178" s="18"/>
      <c r="AI178" s="18"/>
      <c r="AJ178" s="19"/>
    </row>
    <row r="179" spans="1:36" ht="14.1" customHeight="1" x14ac:dyDescent="0.25">
      <c r="A179" s="32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8"/>
      <c r="M179" s="18"/>
      <c r="N179" s="18"/>
      <c r="O179" s="18"/>
      <c r="P179" s="18"/>
      <c r="Q179" s="19"/>
      <c r="T179" s="32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8"/>
      <c r="AF179" s="18"/>
      <c r="AG179" s="18"/>
      <c r="AH179" s="18"/>
      <c r="AI179" s="18"/>
      <c r="AJ179" s="19"/>
    </row>
    <row r="180" spans="1:36" ht="14.1" customHeight="1" x14ac:dyDescent="0.25">
      <c r="A180" s="32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8"/>
      <c r="M180" s="18"/>
      <c r="N180" s="18"/>
      <c r="O180" s="18"/>
      <c r="P180" s="18"/>
      <c r="Q180" s="19"/>
      <c r="T180" s="32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8"/>
      <c r="AF180" s="18"/>
      <c r="AG180" s="18"/>
      <c r="AH180" s="18"/>
      <c r="AI180" s="18"/>
      <c r="AJ180" s="19"/>
    </row>
    <row r="181" spans="1:36" ht="14.1" customHeight="1" x14ac:dyDescent="0.25">
      <c r="A181" s="32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8"/>
      <c r="M181" s="18"/>
      <c r="N181" s="18"/>
      <c r="O181" s="18"/>
      <c r="P181" s="18"/>
      <c r="Q181" s="19"/>
      <c r="T181" s="32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8"/>
      <c r="AF181" s="18"/>
      <c r="AG181" s="18"/>
      <c r="AH181" s="18"/>
      <c r="AI181" s="18"/>
      <c r="AJ181" s="19"/>
    </row>
    <row r="182" spans="1:36" ht="14.1" customHeight="1" x14ac:dyDescent="0.25">
      <c r="A182" s="32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8"/>
      <c r="M182" s="18"/>
      <c r="N182" s="18"/>
      <c r="O182" s="18"/>
      <c r="P182" s="18"/>
      <c r="Q182" s="19"/>
      <c r="T182" s="32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8"/>
      <c r="AF182" s="18"/>
      <c r="AG182" s="18"/>
      <c r="AH182" s="18"/>
      <c r="AI182" s="18"/>
      <c r="AJ182" s="19"/>
    </row>
    <row r="183" spans="1:36" ht="14.1" customHeight="1" x14ac:dyDescent="0.25">
      <c r="A183" s="32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8"/>
      <c r="M183" s="18"/>
      <c r="N183" s="18"/>
      <c r="O183" s="18"/>
      <c r="P183" s="18"/>
      <c r="Q183" s="19"/>
      <c r="T183" s="148" t="s">
        <v>172</v>
      </c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9">
        <f>SUM(AH175:AJ182)</f>
        <v>0</v>
      </c>
      <c r="AI183" s="18"/>
      <c r="AJ183" s="19"/>
    </row>
    <row r="184" spans="1:36" ht="14.1" customHeight="1" x14ac:dyDescent="0.25">
      <c r="A184" s="32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8"/>
      <c r="M184" s="18"/>
      <c r="N184" s="18"/>
      <c r="O184" s="18"/>
      <c r="P184" s="18"/>
      <c r="Q184" s="19"/>
      <c r="T184" s="137" t="s">
        <v>174</v>
      </c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137"/>
      <c r="AI184" s="137"/>
      <c r="AJ184" s="137"/>
    </row>
    <row r="185" spans="1:36" ht="14.1" customHeight="1" x14ac:dyDescent="0.25">
      <c r="A185" s="32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8"/>
      <c r="M185" s="18"/>
      <c r="N185" s="18"/>
      <c r="O185" s="18"/>
      <c r="P185" s="18"/>
      <c r="Q185" s="19"/>
      <c r="T185" s="24" t="s">
        <v>90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3" t="s">
        <v>171</v>
      </c>
      <c r="AF185" s="23"/>
      <c r="AG185" s="23"/>
      <c r="AH185" s="23" t="s">
        <v>8</v>
      </c>
      <c r="AI185" s="23"/>
      <c r="AJ185" s="23"/>
    </row>
    <row r="186" spans="1:36" ht="14.1" customHeight="1" x14ac:dyDescent="0.25">
      <c r="A186" s="32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8"/>
      <c r="M186" s="18"/>
      <c r="N186" s="18"/>
      <c r="O186" s="18"/>
      <c r="P186" s="18"/>
      <c r="Q186" s="19"/>
      <c r="T186" s="32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8"/>
      <c r="AF186" s="18"/>
      <c r="AG186" s="18"/>
      <c r="AH186" s="18"/>
      <c r="AI186" s="18"/>
      <c r="AJ186" s="19"/>
    </row>
    <row r="187" spans="1:36" ht="14.1" customHeight="1" x14ac:dyDescent="0.25">
      <c r="A187" s="32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8"/>
      <c r="M187" s="18"/>
      <c r="N187" s="18"/>
      <c r="O187" s="18"/>
      <c r="P187" s="18"/>
      <c r="Q187" s="19"/>
      <c r="T187" s="32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8"/>
      <c r="AF187" s="18"/>
      <c r="AG187" s="18"/>
      <c r="AH187" s="18"/>
      <c r="AI187" s="18"/>
      <c r="AJ187" s="19"/>
    </row>
    <row r="188" spans="1:36" ht="14.1" customHeight="1" x14ac:dyDescent="0.25">
      <c r="A188" s="32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8"/>
      <c r="M188" s="18"/>
      <c r="N188" s="18"/>
      <c r="O188" s="18"/>
      <c r="P188" s="18"/>
      <c r="Q188" s="19"/>
      <c r="T188" s="32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8"/>
      <c r="AF188" s="18"/>
      <c r="AG188" s="18"/>
      <c r="AH188" s="18"/>
      <c r="AI188" s="18"/>
      <c r="AJ188" s="19"/>
    </row>
    <row r="189" spans="1:36" ht="14.1" customHeight="1" x14ac:dyDescent="0.25">
      <c r="A189" s="32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8"/>
      <c r="M189" s="18"/>
      <c r="N189" s="18"/>
      <c r="O189" s="18"/>
      <c r="P189" s="18"/>
      <c r="Q189" s="19"/>
      <c r="T189" s="32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8"/>
      <c r="AF189" s="18"/>
      <c r="AG189" s="18"/>
      <c r="AH189" s="18"/>
      <c r="AI189" s="18"/>
      <c r="AJ189" s="19"/>
    </row>
    <row r="190" spans="1:36" ht="14.1" customHeight="1" x14ac:dyDescent="0.25">
      <c r="A190" s="32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8"/>
      <c r="M190" s="18"/>
      <c r="N190" s="18"/>
      <c r="O190" s="18"/>
      <c r="P190" s="18"/>
      <c r="Q190" s="19"/>
      <c r="T190" s="32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8"/>
      <c r="AF190" s="18"/>
      <c r="AG190" s="18"/>
      <c r="AH190" s="18"/>
      <c r="AI190" s="18"/>
      <c r="AJ190" s="19"/>
    </row>
    <row r="191" spans="1:36" ht="14.1" customHeight="1" x14ac:dyDescent="0.25">
      <c r="A191" s="32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8"/>
      <c r="M191" s="18"/>
      <c r="N191" s="18"/>
      <c r="O191" s="18"/>
      <c r="P191" s="18"/>
      <c r="Q191" s="19"/>
      <c r="T191" s="32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8"/>
      <c r="AF191" s="18"/>
      <c r="AG191" s="18"/>
      <c r="AH191" s="18"/>
      <c r="AI191" s="18"/>
      <c r="AJ191" s="19"/>
    </row>
    <row r="192" spans="1:36" ht="14.1" customHeight="1" x14ac:dyDescent="0.25">
      <c r="A192" s="32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8"/>
      <c r="M192" s="18"/>
      <c r="N192" s="18"/>
      <c r="O192" s="18"/>
      <c r="P192" s="18"/>
      <c r="Q192" s="19"/>
      <c r="T192" s="32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8"/>
      <c r="AF192" s="18"/>
      <c r="AG192" s="18"/>
      <c r="AH192" s="18"/>
      <c r="AI192" s="18"/>
      <c r="AJ192" s="19"/>
    </row>
    <row r="193" spans="1:36" ht="14.1" customHeight="1" x14ac:dyDescent="0.25">
      <c r="A193" s="32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8"/>
      <c r="M193" s="18"/>
      <c r="N193" s="18"/>
      <c r="O193" s="18"/>
      <c r="P193" s="18"/>
      <c r="Q193" s="19"/>
      <c r="T193" s="32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8"/>
      <c r="AF193" s="18"/>
      <c r="AG193" s="18"/>
      <c r="AH193" s="18"/>
      <c r="AI193" s="18"/>
      <c r="AJ193" s="19"/>
    </row>
    <row r="194" spans="1:36" ht="14.1" customHeight="1" x14ac:dyDescent="0.25">
      <c r="A194" s="32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8"/>
      <c r="M194" s="18"/>
      <c r="N194" s="18"/>
      <c r="O194" s="18"/>
      <c r="P194" s="18"/>
      <c r="Q194" s="19"/>
      <c r="T194" s="32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8"/>
      <c r="AF194" s="18"/>
      <c r="AG194" s="18"/>
      <c r="AH194" s="18"/>
      <c r="AI194" s="18"/>
      <c r="AJ194" s="19"/>
    </row>
    <row r="195" spans="1:36" ht="14.1" customHeight="1" x14ac:dyDescent="0.25">
      <c r="A195" s="32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8"/>
      <c r="M195" s="18"/>
      <c r="N195" s="18"/>
      <c r="O195" s="18"/>
      <c r="P195" s="18"/>
      <c r="Q195" s="19"/>
      <c r="T195" s="32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8"/>
      <c r="AF195" s="18"/>
      <c r="AG195" s="18"/>
      <c r="AH195" s="18"/>
      <c r="AI195" s="18"/>
      <c r="AJ195" s="19"/>
    </row>
    <row r="196" spans="1:36" ht="14.1" customHeight="1" x14ac:dyDescent="0.25">
      <c r="A196" s="32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8"/>
      <c r="M196" s="18"/>
      <c r="N196" s="18"/>
      <c r="O196" s="18"/>
      <c r="P196" s="18"/>
      <c r="Q196" s="19"/>
      <c r="T196" s="32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8"/>
      <c r="AF196" s="18"/>
      <c r="AG196" s="18"/>
      <c r="AH196" s="18"/>
      <c r="AI196" s="18"/>
      <c r="AJ196" s="19"/>
    </row>
    <row r="197" spans="1:36" ht="14.1" customHeight="1" x14ac:dyDescent="0.25">
      <c r="A197" s="32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8"/>
      <c r="M197" s="18"/>
      <c r="N197" s="18"/>
      <c r="O197" s="18"/>
      <c r="P197" s="18"/>
      <c r="Q197" s="19"/>
      <c r="T197" s="32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8"/>
      <c r="AF197" s="18"/>
      <c r="AG197" s="18"/>
      <c r="AH197" s="18"/>
      <c r="AI197" s="18"/>
      <c r="AJ197" s="19"/>
    </row>
    <row r="198" spans="1:36" ht="14.1" customHeight="1" x14ac:dyDescent="0.25">
      <c r="A198" s="32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8"/>
      <c r="M198" s="18"/>
      <c r="N198" s="18"/>
      <c r="O198" s="18"/>
      <c r="P198" s="18"/>
      <c r="Q198" s="19"/>
      <c r="T198" s="32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8"/>
      <c r="AF198" s="18"/>
      <c r="AG198" s="18"/>
      <c r="AH198" s="18"/>
      <c r="AI198" s="18"/>
      <c r="AJ198" s="19"/>
    </row>
    <row r="199" spans="1:36" ht="14.1" customHeight="1" x14ac:dyDescent="0.25">
      <c r="A199" s="32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8"/>
      <c r="M199" s="18"/>
      <c r="N199" s="18"/>
      <c r="O199" s="18"/>
      <c r="P199" s="18"/>
      <c r="Q199" s="19"/>
      <c r="T199" s="32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8"/>
      <c r="AF199" s="18"/>
      <c r="AG199" s="18"/>
      <c r="AH199" s="18"/>
      <c r="AI199" s="18"/>
      <c r="AJ199" s="19"/>
    </row>
    <row r="200" spans="1:36" ht="14.1" customHeight="1" x14ac:dyDescent="0.25">
      <c r="A200" s="32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8"/>
      <c r="M200" s="18"/>
      <c r="N200" s="18"/>
      <c r="O200" s="18"/>
      <c r="P200" s="18"/>
      <c r="Q200" s="19"/>
      <c r="T200" s="32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8"/>
      <c r="AF200" s="18"/>
      <c r="AG200" s="18"/>
      <c r="AH200" s="18"/>
      <c r="AI200" s="18"/>
      <c r="AJ200" s="19"/>
    </row>
    <row r="201" spans="1:36" ht="14.1" customHeight="1" x14ac:dyDescent="0.25">
      <c r="A201" s="32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8"/>
      <c r="M201" s="18"/>
      <c r="N201" s="18"/>
      <c r="O201" s="18"/>
      <c r="P201" s="18"/>
      <c r="Q201" s="19"/>
      <c r="T201" s="32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8"/>
      <c r="AF201" s="18"/>
      <c r="AG201" s="18"/>
      <c r="AH201" s="18"/>
      <c r="AI201" s="18"/>
      <c r="AJ201" s="19"/>
    </row>
    <row r="202" spans="1:36" ht="14.1" customHeight="1" x14ac:dyDescent="0.25">
      <c r="A202" s="32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8"/>
      <c r="M202" s="18"/>
      <c r="N202" s="18"/>
      <c r="O202" s="18"/>
      <c r="P202" s="18"/>
      <c r="Q202" s="19"/>
      <c r="T202" s="32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8"/>
      <c r="AF202" s="18"/>
      <c r="AG202" s="18"/>
      <c r="AH202" s="18"/>
      <c r="AI202" s="18"/>
      <c r="AJ202" s="19"/>
    </row>
    <row r="203" spans="1:36" ht="14.1" customHeight="1" x14ac:dyDescent="0.25">
      <c r="A203" s="32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8"/>
      <c r="M203" s="18"/>
      <c r="N203" s="18"/>
      <c r="O203" s="18"/>
      <c r="P203" s="18"/>
      <c r="Q203" s="19"/>
      <c r="T203" s="32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8"/>
      <c r="AF203" s="18"/>
      <c r="AG203" s="18"/>
      <c r="AH203" s="18"/>
      <c r="AI203" s="18"/>
      <c r="AJ203" s="19"/>
    </row>
    <row r="204" spans="1:36" ht="14.1" customHeight="1" x14ac:dyDescent="0.25">
      <c r="A204" s="32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8"/>
      <c r="M204" s="18"/>
      <c r="N204" s="18"/>
      <c r="O204" s="18"/>
      <c r="P204" s="18"/>
      <c r="Q204" s="19"/>
      <c r="T204" s="32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8"/>
      <c r="AF204" s="18"/>
      <c r="AG204" s="18"/>
      <c r="AH204" s="18"/>
      <c r="AI204" s="18"/>
      <c r="AJ204" s="19"/>
    </row>
    <row r="205" spans="1:36" ht="14.1" customHeight="1" x14ac:dyDescent="0.25">
      <c r="A205" s="32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8"/>
      <c r="M205" s="18"/>
      <c r="N205" s="18"/>
      <c r="O205" s="18"/>
      <c r="P205" s="18"/>
      <c r="Q205" s="19"/>
      <c r="T205" s="32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8"/>
      <c r="AF205" s="18"/>
      <c r="AG205" s="18"/>
      <c r="AH205" s="18"/>
      <c r="AI205" s="18"/>
      <c r="AJ205" s="19"/>
    </row>
    <row r="206" spans="1:36" ht="14.1" customHeight="1" x14ac:dyDescent="0.25">
      <c r="A206" s="32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8"/>
      <c r="M206" s="18"/>
      <c r="N206" s="18"/>
      <c r="O206" s="18"/>
      <c r="P206" s="18"/>
      <c r="Q206" s="19"/>
      <c r="T206" s="32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8"/>
      <c r="AF206" s="18"/>
      <c r="AG206" s="18"/>
      <c r="AH206" s="18"/>
      <c r="AI206" s="18"/>
      <c r="AJ206" s="19"/>
    </row>
    <row r="207" spans="1:36" ht="14.1" customHeight="1" x14ac:dyDescent="0.25">
      <c r="A207" s="32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8"/>
      <c r="M207" s="18"/>
      <c r="N207" s="18"/>
      <c r="O207" s="18"/>
      <c r="P207" s="18"/>
      <c r="Q207" s="19"/>
      <c r="T207" s="32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8"/>
      <c r="AF207" s="18"/>
      <c r="AG207" s="18"/>
      <c r="AH207" s="18"/>
      <c r="AI207" s="18"/>
      <c r="AJ207" s="19"/>
    </row>
    <row r="208" spans="1:36" ht="14.1" customHeight="1" x14ac:dyDescent="0.25">
      <c r="A208" s="32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8"/>
      <c r="M208" s="18"/>
      <c r="N208" s="18"/>
      <c r="O208" s="18"/>
      <c r="P208" s="18"/>
      <c r="Q208" s="19"/>
      <c r="T208" s="32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8"/>
      <c r="AF208" s="18"/>
      <c r="AG208" s="18"/>
      <c r="AH208" s="18"/>
      <c r="AI208" s="18"/>
      <c r="AJ208" s="19"/>
    </row>
    <row r="209" spans="1:36" ht="14.1" customHeight="1" x14ac:dyDescent="0.25">
      <c r="A209" s="32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8"/>
      <c r="M209" s="18"/>
      <c r="N209" s="18"/>
      <c r="O209" s="18"/>
      <c r="P209" s="18"/>
      <c r="Q209" s="19"/>
      <c r="T209" s="32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8"/>
      <c r="AF209" s="18"/>
      <c r="AG209" s="18"/>
      <c r="AH209" s="18"/>
      <c r="AI209" s="18"/>
      <c r="AJ209" s="19"/>
    </row>
    <row r="210" spans="1:36" ht="14.1" customHeight="1" x14ac:dyDescent="0.25">
      <c r="A210" s="32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8"/>
      <c r="M210" s="18"/>
      <c r="N210" s="18"/>
      <c r="O210" s="18"/>
      <c r="P210" s="18"/>
      <c r="Q210" s="19"/>
      <c r="T210" s="32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8"/>
      <c r="AF210" s="18"/>
      <c r="AG210" s="18"/>
      <c r="AH210" s="18"/>
      <c r="AI210" s="18"/>
      <c r="AJ210" s="19"/>
    </row>
    <row r="211" spans="1:36" ht="14.1" customHeight="1" x14ac:dyDescent="0.25">
      <c r="A211" s="32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8"/>
      <c r="M211" s="18"/>
      <c r="N211" s="18"/>
      <c r="O211" s="18"/>
      <c r="P211" s="18"/>
      <c r="Q211" s="19"/>
      <c r="T211" s="32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8"/>
      <c r="AF211" s="18"/>
      <c r="AG211" s="18"/>
      <c r="AH211" s="18"/>
      <c r="AI211" s="18"/>
      <c r="AJ211" s="19"/>
    </row>
    <row r="212" spans="1:36" ht="14.1" customHeight="1" x14ac:dyDescent="0.25">
      <c r="A212" s="32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8"/>
      <c r="M212" s="18"/>
      <c r="N212" s="18"/>
      <c r="O212" s="18"/>
      <c r="P212" s="18"/>
      <c r="Q212" s="19"/>
      <c r="T212" s="32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8"/>
      <c r="AF212" s="18"/>
      <c r="AG212" s="18"/>
      <c r="AH212" s="18"/>
      <c r="AI212" s="18"/>
      <c r="AJ212" s="19"/>
    </row>
    <row r="213" spans="1:36" ht="14.1" customHeight="1" x14ac:dyDescent="0.25">
      <c r="A213" s="32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8"/>
      <c r="M213" s="18"/>
      <c r="N213" s="18"/>
      <c r="O213" s="18"/>
      <c r="P213" s="18"/>
      <c r="Q213" s="19"/>
      <c r="T213" s="32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8"/>
      <c r="AF213" s="18"/>
      <c r="AG213" s="18"/>
      <c r="AH213" s="18"/>
      <c r="AI213" s="18"/>
      <c r="AJ213" s="19"/>
    </row>
    <row r="214" spans="1:36" ht="14.1" customHeight="1" x14ac:dyDescent="0.25">
      <c r="A214" s="32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8"/>
      <c r="M214" s="18"/>
      <c r="N214" s="18"/>
      <c r="O214" s="18"/>
      <c r="P214" s="18"/>
      <c r="Q214" s="19"/>
      <c r="T214" s="32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8"/>
      <c r="AF214" s="18"/>
      <c r="AG214" s="18"/>
      <c r="AH214" s="18"/>
      <c r="AI214" s="18"/>
      <c r="AJ214" s="19"/>
    </row>
    <row r="215" spans="1:36" ht="14.1" customHeight="1" x14ac:dyDescent="0.25">
      <c r="A215" s="145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7"/>
      <c r="M215" s="147"/>
      <c r="N215" s="147"/>
      <c r="O215" s="18"/>
      <c r="P215" s="18"/>
      <c r="Q215" s="19"/>
      <c r="T215" s="32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8"/>
      <c r="AF215" s="18"/>
      <c r="AG215" s="18"/>
      <c r="AH215" s="18"/>
      <c r="AI215" s="18"/>
      <c r="AJ215" s="19"/>
    </row>
    <row r="216" spans="1:36" ht="14.1" customHeight="1" x14ac:dyDescent="0.25">
      <c r="A216" s="148" t="s">
        <v>172</v>
      </c>
      <c r="B216" s="148"/>
      <c r="C216" s="148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9">
        <f>SUM(O175:Q215)</f>
        <v>0</v>
      </c>
      <c r="P216" s="18"/>
      <c r="Q216" s="19"/>
      <c r="T216" s="148" t="s">
        <v>172</v>
      </c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9">
        <f>SUM(AH186:AJ215)</f>
        <v>0</v>
      </c>
      <c r="AI216" s="18"/>
      <c r="AJ216" s="19"/>
    </row>
    <row r="217" spans="1:36" ht="14.1" customHeight="1" x14ac:dyDescent="0.25">
      <c r="A217" s="36" t="s">
        <v>175</v>
      </c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</row>
    <row r="218" spans="1:36" ht="14.1" customHeight="1" x14ac:dyDescent="0.25">
      <c r="A218" s="24" t="s">
        <v>177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3" t="s">
        <v>171</v>
      </c>
      <c r="L218" s="23"/>
      <c r="M218" s="23"/>
      <c r="N218" s="23"/>
      <c r="O218" s="24" t="s">
        <v>176</v>
      </c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</row>
    <row r="219" spans="1:36" ht="14.1" customHeight="1" x14ac:dyDescent="0.25">
      <c r="A219" s="32"/>
      <c r="B219" s="17"/>
      <c r="C219" s="17"/>
      <c r="D219" s="17"/>
      <c r="E219" s="17"/>
      <c r="F219" s="17"/>
      <c r="G219" s="17"/>
      <c r="H219" s="17"/>
      <c r="I219" s="17"/>
      <c r="J219" s="17"/>
      <c r="K219" s="18"/>
      <c r="L219" s="18"/>
      <c r="M219" s="18"/>
      <c r="N219" s="18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50"/>
    </row>
    <row r="220" spans="1:36" ht="14.1" customHeight="1" x14ac:dyDescent="0.25">
      <c r="A220" s="32"/>
      <c r="B220" s="17"/>
      <c r="C220" s="17"/>
      <c r="D220" s="17"/>
      <c r="E220" s="17"/>
      <c r="F220" s="17"/>
      <c r="G220" s="17"/>
      <c r="H220" s="17"/>
      <c r="I220" s="17"/>
      <c r="J220" s="17"/>
      <c r="K220" s="18"/>
      <c r="L220" s="18"/>
      <c r="M220" s="18"/>
      <c r="N220" s="18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50"/>
    </row>
    <row r="221" spans="1:36" ht="14.1" customHeight="1" x14ac:dyDescent="0.25">
      <c r="A221" s="32"/>
      <c r="B221" s="17"/>
      <c r="C221" s="17"/>
      <c r="D221" s="17"/>
      <c r="E221" s="17"/>
      <c r="F221" s="17"/>
      <c r="G221" s="17"/>
      <c r="H221" s="17"/>
      <c r="I221" s="17"/>
      <c r="J221" s="17"/>
      <c r="K221" s="18"/>
      <c r="L221" s="18"/>
      <c r="M221" s="18"/>
      <c r="N221" s="18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50"/>
    </row>
    <row r="222" spans="1:36" ht="14.1" customHeight="1" x14ac:dyDescent="0.25">
      <c r="A222" s="32"/>
      <c r="B222" s="17"/>
      <c r="C222" s="17"/>
      <c r="D222" s="17"/>
      <c r="E222" s="17"/>
      <c r="F222" s="17"/>
      <c r="G222" s="17"/>
      <c r="H222" s="17"/>
      <c r="I222" s="17"/>
      <c r="J222" s="17"/>
      <c r="K222" s="18"/>
      <c r="L222" s="18"/>
      <c r="M222" s="18"/>
      <c r="N222" s="18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50"/>
    </row>
    <row r="223" spans="1:36" ht="14.1" customHeight="1" x14ac:dyDescent="0.25">
      <c r="A223" s="32"/>
      <c r="B223" s="17"/>
      <c r="C223" s="17"/>
      <c r="D223" s="17"/>
      <c r="E223" s="17"/>
      <c r="F223" s="17"/>
      <c r="G223" s="17"/>
      <c r="H223" s="17"/>
      <c r="I223" s="17"/>
      <c r="J223" s="17"/>
      <c r="K223" s="18"/>
      <c r="L223" s="18"/>
      <c r="M223" s="18"/>
      <c r="N223" s="18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50"/>
    </row>
    <row r="224" spans="1:36" ht="14.1" customHeight="1" x14ac:dyDescent="0.25">
      <c r="A224" s="32"/>
      <c r="B224" s="17"/>
      <c r="C224" s="17"/>
      <c r="D224" s="17"/>
      <c r="E224" s="17"/>
      <c r="F224" s="17"/>
      <c r="G224" s="17"/>
      <c r="H224" s="17"/>
      <c r="I224" s="17"/>
      <c r="J224" s="17"/>
      <c r="K224" s="18"/>
      <c r="L224" s="18"/>
      <c r="M224" s="18"/>
      <c r="N224" s="18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50"/>
    </row>
    <row r="225" spans="1:36" ht="14.1" customHeight="1" x14ac:dyDescent="0.25">
      <c r="A225" s="32"/>
      <c r="B225" s="17"/>
      <c r="C225" s="17"/>
      <c r="D225" s="17"/>
      <c r="E225" s="17"/>
      <c r="F225" s="17"/>
      <c r="G225" s="17"/>
      <c r="H225" s="17"/>
      <c r="I225" s="17"/>
      <c r="J225" s="17"/>
      <c r="K225" s="18"/>
      <c r="L225" s="18"/>
      <c r="M225" s="18"/>
      <c r="N225" s="18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50"/>
    </row>
    <row r="226" spans="1:36" ht="14.1" customHeight="1" x14ac:dyDescent="0.25">
      <c r="A226" s="32"/>
      <c r="B226" s="17"/>
      <c r="C226" s="17"/>
      <c r="D226" s="17"/>
      <c r="E226" s="17"/>
      <c r="F226" s="17"/>
      <c r="G226" s="17"/>
      <c r="H226" s="17"/>
      <c r="I226" s="17"/>
      <c r="J226" s="17"/>
      <c r="K226" s="18"/>
      <c r="L226" s="18"/>
      <c r="M226" s="18"/>
      <c r="N226" s="18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50"/>
    </row>
    <row r="227" spans="1:36" ht="14.1" customHeight="1" x14ac:dyDescent="0.25">
      <c r="A227" s="32"/>
      <c r="B227" s="17"/>
      <c r="C227" s="17"/>
      <c r="D227" s="17"/>
      <c r="E227" s="17"/>
      <c r="F227" s="17"/>
      <c r="G227" s="17"/>
      <c r="H227" s="17"/>
      <c r="I227" s="17"/>
      <c r="J227" s="17"/>
      <c r="K227" s="18"/>
      <c r="L227" s="18"/>
      <c r="M227" s="18"/>
      <c r="N227" s="18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50"/>
    </row>
    <row r="228" spans="1:36" ht="14.1" customHeight="1" x14ac:dyDescent="0.25">
      <c r="A228" s="32"/>
      <c r="B228" s="17"/>
      <c r="C228" s="17"/>
      <c r="D228" s="17"/>
      <c r="E228" s="17"/>
      <c r="F228" s="17"/>
      <c r="G228" s="17"/>
      <c r="H228" s="17"/>
      <c r="I228" s="17"/>
      <c r="J228" s="17"/>
      <c r="K228" s="18"/>
      <c r="L228" s="18"/>
      <c r="M228" s="18"/>
      <c r="N228" s="18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50"/>
    </row>
    <row r="229" spans="1:36" ht="14.1" customHeight="1" x14ac:dyDescent="0.25">
      <c r="A229" s="32"/>
      <c r="B229" s="17"/>
      <c r="C229" s="17"/>
      <c r="D229" s="17"/>
      <c r="E229" s="17"/>
      <c r="F229" s="17"/>
      <c r="G229" s="17"/>
      <c r="H229" s="17"/>
      <c r="I229" s="17"/>
      <c r="J229" s="17"/>
      <c r="K229" s="18"/>
      <c r="L229" s="18"/>
      <c r="M229" s="18"/>
      <c r="N229" s="18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50"/>
    </row>
    <row r="230" spans="1:36" ht="14.1" customHeight="1" x14ac:dyDescent="0.25">
      <c r="A230" s="32"/>
      <c r="B230" s="17"/>
      <c r="C230" s="17"/>
      <c r="D230" s="17"/>
      <c r="E230" s="17"/>
      <c r="F230" s="17"/>
      <c r="G230" s="17"/>
      <c r="H230" s="17"/>
      <c r="I230" s="17"/>
      <c r="J230" s="17"/>
      <c r="K230" s="18"/>
      <c r="L230" s="18"/>
      <c r="M230" s="18"/>
      <c r="N230" s="18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50"/>
    </row>
    <row r="231" spans="1:36" ht="14.1" customHeight="1" x14ac:dyDescent="0.25">
      <c r="A231" s="32"/>
      <c r="B231" s="17"/>
      <c r="C231" s="17"/>
      <c r="D231" s="17"/>
      <c r="E231" s="17"/>
      <c r="F231" s="17"/>
      <c r="G231" s="17"/>
      <c r="H231" s="17"/>
      <c r="I231" s="17"/>
      <c r="J231" s="17"/>
      <c r="K231" s="18"/>
      <c r="L231" s="18"/>
      <c r="M231" s="18"/>
      <c r="N231" s="18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50"/>
    </row>
    <row r="232" spans="1:36" ht="14.1" customHeight="1" x14ac:dyDescent="0.25">
      <c r="A232" s="32"/>
      <c r="B232" s="17"/>
      <c r="C232" s="17"/>
      <c r="D232" s="17"/>
      <c r="E232" s="17"/>
      <c r="F232" s="17"/>
      <c r="G232" s="17"/>
      <c r="H232" s="17"/>
      <c r="I232" s="17"/>
      <c r="J232" s="17"/>
      <c r="K232" s="18"/>
      <c r="L232" s="18"/>
      <c r="M232" s="18"/>
      <c r="N232" s="18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50"/>
    </row>
    <row r="233" spans="1:36" ht="14.1" customHeight="1" x14ac:dyDescent="0.25">
      <c r="A233" s="32"/>
      <c r="B233" s="17"/>
      <c r="C233" s="17"/>
      <c r="D233" s="17"/>
      <c r="E233" s="17"/>
      <c r="F233" s="17"/>
      <c r="G233" s="17"/>
      <c r="H233" s="17"/>
      <c r="I233" s="17"/>
      <c r="J233" s="17"/>
      <c r="K233" s="18"/>
      <c r="L233" s="18"/>
      <c r="M233" s="18"/>
      <c r="N233" s="18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50"/>
    </row>
    <row r="234" spans="1:36" ht="14.1" customHeight="1" x14ac:dyDescent="0.25">
      <c r="A234" s="32"/>
      <c r="B234" s="17"/>
      <c r="C234" s="17"/>
      <c r="D234" s="17"/>
      <c r="E234" s="17"/>
      <c r="F234" s="17"/>
      <c r="G234" s="17"/>
      <c r="H234" s="17"/>
      <c r="I234" s="17"/>
      <c r="J234" s="17"/>
      <c r="K234" s="18"/>
      <c r="L234" s="18"/>
      <c r="M234" s="18"/>
      <c r="N234" s="18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50"/>
    </row>
    <row r="235" spans="1:36" ht="14.1" customHeight="1" x14ac:dyDescent="0.25">
      <c r="A235" s="32"/>
      <c r="B235" s="17"/>
      <c r="C235" s="17"/>
      <c r="D235" s="17"/>
      <c r="E235" s="17"/>
      <c r="F235" s="17"/>
      <c r="G235" s="17"/>
      <c r="H235" s="17"/>
      <c r="I235" s="17"/>
      <c r="J235" s="17"/>
      <c r="K235" s="18"/>
      <c r="L235" s="18"/>
      <c r="M235" s="18"/>
      <c r="N235" s="18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50"/>
    </row>
    <row r="236" spans="1:36" ht="14.1" customHeight="1" x14ac:dyDescent="0.25">
      <c r="A236" s="32"/>
      <c r="B236" s="17"/>
      <c r="C236" s="17"/>
      <c r="D236" s="17"/>
      <c r="E236" s="17"/>
      <c r="F236" s="17"/>
      <c r="G236" s="17"/>
      <c r="H236" s="17"/>
      <c r="I236" s="17"/>
      <c r="J236" s="17"/>
      <c r="K236" s="18"/>
      <c r="L236" s="18"/>
      <c r="M236" s="18"/>
      <c r="N236" s="18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50"/>
    </row>
    <row r="237" spans="1:36" ht="14.1" customHeight="1" x14ac:dyDescent="0.25">
      <c r="A237" s="32"/>
      <c r="B237" s="17"/>
      <c r="C237" s="17"/>
      <c r="D237" s="17"/>
      <c r="E237" s="17"/>
      <c r="F237" s="17"/>
      <c r="G237" s="17"/>
      <c r="H237" s="17"/>
      <c r="I237" s="17"/>
      <c r="J237" s="17"/>
      <c r="K237" s="18"/>
      <c r="L237" s="18"/>
      <c r="M237" s="18"/>
      <c r="N237" s="18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50"/>
    </row>
    <row r="238" spans="1:36" ht="14.1" customHeight="1" x14ac:dyDescent="0.25">
      <c r="A238" s="32"/>
      <c r="B238" s="17"/>
      <c r="C238" s="17"/>
      <c r="D238" s="17"/>
      <c r="E238" s="17"/>
      <c r="F238" s="17"/>
      <c r="G238" s="17"/>
      <c r="H238" s="17"/>
      <c r="I238" s="17"/>
      <c r="J238" s="17"/>
      <c r="K238" s="18"/>
      <c r="L238" s="18"/>
      <c r="M238" s="18"/>
      <c r="N238" s="18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50"/>
    </row>
    <row r="239" spans="1:36" ht="14.1" customHeight="1" x14ac:dyDescent="0.25">
      <c r="A239" s="32"/>
      <c r="B239" s="17"/>
      <c r="C239" s="17"/>
      <c r="D239" s="17"/>
      <c r="E239" s="17"/>
      <c r="F239" s="17"/>
      <c r="G239" s="17"/>
      <c r="H239" s="17"/>
      <c r="I239" s="17"/>
      <c r="J239" s="17"/>
      <c r="K239" s="18"/>
      <c r="L239" s="18"/>
      <c r="M239" s="18"/>
      <c r="N239" s="18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50"/>
    </row>
    <row r="240" spans="1:36" ht="14.1" customHeight="1" x14ac:dyDescent="0.25">
      <c r="A240" s="32"/>
      <c r="B240" s="17"/>
      <c r="C240" s="17"/>
      <c r="D240" s="17"/>
      <c r="E240" s="17"/>
      <c r="F240" s="17"/>
      <c r="G240" s="17"/>
      <c r="H240" s="17"/>
      <c r="I240" s="17"/>
      <c r="J240" s="17"/>
      <c r="K240" s="18"/>
      <c r="L240" s="18"/>
      <c r="M240" s="18"/>
      <c r="N240" s="18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50"/>
    </row>
    <row r="241" spans="1:36" ht="14.1" customHeight="1" x14ac:dyDescent="0.25">
      <c r="A241" s="32"/>
      <c r="B241" s="17"/>
      <c r="C241" s="17"/>
      <c r="D241" s="17"/>
      <c r="E241" s="17"/>
      <c r="F241" s="17"/>
      <c r="G241" s="17"/>
      <c r="H241" s="17"/>
      <c r="I241" s="17"/>
      <c r="J241" s="17"/>
      <c r="K241" s="18"/>
      <c r="L241" s="18"/>
      <c r="M241" s="18"/>
      <c r="N241" s="18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50"/>
    </row>
    <row r="242" spans="1:36" ht="14.1" customHeight="1" x14ac:dyDescent="0.25">
      <c r="A242" s="32"/>
      <c r="B242" s="17"/>
      <c r="C242" s="17"/>
      <c r="D242" s="17"/>
      <c r="E242" s="17"/>
      <c r="F242" s="17"/>
      <c r="G242" s="17"/>
      <c r="H242" s="17"/>
      <c r="I242" s="17"/>
      <c r="J242" s="17"/>
      <c r="K242" s="18"/>
      <c r="L242" s="18"/>
      <c r="M242" s="18"/>
      <c r="N242" s="18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50"/>
    </row>
    <row r="243" spans="1:36" ht="14.1" customHeight="1" x14ac:dyDescent="0.25">
      <c r="A243" s="32"/>
      <c r="B243" s="17"/>
      <c r="C243" s="17"/>
      <c r="D243" s="17"/>
      <c r="E243" s="17"/>
      <c r="F243" s="17"/>
      <c r="G243" s="17"/>
      <c r="H243" s="17"/>
      <c r="I243" s="17"/>
      <c r="J243" s="17"/>
      <c r="K243" s="18"/>
      <c r="L243" s="18"/>
      <c r="M243" s="18"/>
      <c r="N243" s="18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50"/>
    </row>
    <row r="244" spans="1:36" ht="14.1" customHeight="1" x14ac:dyDescent="0.25">
      <c r="A244" s="32"/>
      <c r="B244" s="17"/>
      <c r="C244" s="17"/>
      <c r="D244" s="17"/>
      <c r="E244" s="17"/>
      <c r="F244" s="17"/>
      <c r="G244" s="17"/>
      <c r="H244" s="17"/>
      <c r="I244" s="17"/>
      <c r="J244" s="17"/>
      <c r="K244" s="18"/>
      <c r="L244" s="18"/>
      <c r="M244" s="18"/>
      <c r="N244" s="18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50"/>
    </row>
    <row r="245" spans="1:36" ht="14.1" customHeight="1" x14ac:dyDescent="0.25">
      <c r="A245" s="32"/>
      <c r="B245" s="17"/>
      <c r="C245" s="17"/>
      <c r="D245" s="17"/>
      <c r="E245" s="17"/>
      <c r="F245" s="17"/>
      <c r="G245" s="17"/>
      <c r="H245" s="17"/>
      <c r="I245" s="17"/>
      <c r="J245" s="17"/>
      <c r="K245" s="18"/>
      <c r="L245" s="18"/>
      <c r="M245" s="18"/>
      <c r="N245" s="18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50"/>
    </row>
    <row r="246" spans="1:36" ht="14.1" customHeight="1" x14ac:dyDescent="0.25">
      <c r="A246" s="32"/>
      <c r="B246" s="17"/>
      <c r="C246" s="17"/>
      <c r="D246" s="17"/>
      <c r="E246" s="17"/>
      <c r="F246" s="17"/>
      <c r="G246" s="17"/>
      <c r="H246" s="17"/>
      <c r="I246" s="17"/>
      <c r="J246" s="17"/>
      <c r="K246" s="18"/>
      <c r="L246" s="18"/>
      <c r="M246" s="18"/>
      <c r="N246" s="18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50"/>
    </row>
    <row r="247" spans="1:36" ht="14.1" customHeight="1" x14ac:dyDescent="0.25">
      <c r="A247" s="32"/>
      <c r="B247" s="17"/>
      <c r="C247" s="17"/>
      <c r="D247" s="17"/>
      <c r="E247" s="17"/>
      <c r="F247" s="17"/>
      <c r="G247" s="17"/>
      <c r="H247" s="17"/>
      <c r="I247" s="17"/>
      <c r="J247" s="17"/>
      <c r="K247" s="18"/>
      <c r="L247" s="18"/>
      <c r="M247" s="18"/>
      <c r="N247" s="18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50"/>
    </row>
    <row r="248" spans="1:36" ht="14.1" customHeight="1" x14ac:dyDescent="0.25">
      <c r="A248" s="32"/>
      <c r="B248" s="17"/>
      <c r="C248" s="17"/>
      <c r="D248" s="17"/>
      <c r="E248" s="17"/>
      <c r="F248" s="17"/>
      <c r="G248" s="17"/>
      <c r="H248" s="17"/>
      <c r="I248" s="17"/>
      <c r="J248" s="17"/>
      <c r="K248" s="18"/>
      <c r="L248" s="18"/>
      <c r="M248" s="18"/>
      <c r="N248" s="18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50"/>
    </row>
    <row r="249" spans="1:36" ht="14.1" customHeight="1" x14ac:dyDescent="0.25">
      <c r="A249" s="32"/>
      <c r="B249" s="17"/>
      <c r="C249" s="17"/>
      <c r="D249" s="17"/>
      <c r="E249" s="17"/>
      <c r="F249" s="17"/>
      <c r="G249" s="17"/>
      <c r="H249" s="17"/>
      <c r="I249" s="17"/>
      <c r="J249" s="17"/>
      <c r="K249" s="18"/>
      <c r="L249" s="18"/>
      <c r="M249" s="18"/>
      <c r="N249" s="18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50"/>
    </row>
    <row r="250" spans="1:36" ht="14.1" customHeight="1" x14ac:dyDescent="0.25">
      <c r="A250" s="32"/>
      <c r="B250" s="17"/>
      <c r="C250" s="17"/>
      <c r="D250" s="17"/>
      <c r="E250" s="17"/>
      <c r="F250" s="17"/>
      <c r="G250" s="17"/>
      <c r="H250" s="17"/>
      <c r="I250" s="17"/>
      <c r="J250" s="17"/>
      <c r="K250" s="18"/>
      <c r="L250" s="18"/>
      <c r="M250" s="18"/>
      <c r="N250" s="18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50"/>
    </row>
    <row r="251" spans="1:36" ht="14.1" customHeight="1" x14ac:dyDescent="0.25">
      <c r="A251" s="32"/>
      <c r="B251" s="17"/>
      <c r="C251" s="17"/>
      <c r="D251" s="17"/>
      <c r="E251" s="17"/>
      <c r="F251" s="17"/>
      <c r="G251" s="17"/>
      <c r="H251" s="17"/>
      <c r="I251" s="17"/>
      <c r="J251" s="17"/>
      <c r="K251" s="18"/>
      <c r="L251" s="18"/>
      <c r="M251" s="18"/>
      <c r="N251" s="18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50"/>
    </row>
    <row r="252" spans="1:36" ht="14.1" customHeight="1" x14ac:dyDescent="0.25">
      <c r="A252" s="32"/>
      <c r="B252" s="17"/>
      <c r="C252" s="17"/>
      <c r="D252" s="17"/>
      <c r="E252" s="17"/>
      <c r="F252" s="17"/>
      <c r="G252" s="17"/>
      <c r="H252" s="17"/>
      <c r="I252" s="17"/>
      <c r="J252" s="17"/>
      <c r="K252" s="18"/>
      <c r="L252" s="18"/>
      <c r="M252" s="18"/>
      <c r="N252" s="18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50"/>
    </row>
    <row r="253" spans="1:36" ht="14.1" customHeight="1" x14ac:dyDescent="0.25">
      <c r="A253" s="32"/>
      <c r="B253" s="17"/>
      <c r="C253" s="17"/>
      <c r="D253" s="17"/>
      <c r="E253" s="17"/>
      <c r="F253" s="17"/>
      <c r="G253" s="17"/>
      <c r="H253" s="17"/>
      <c r="I253" s="17"/>
      <c r="J253" s="17"/>
      <c r="K253" s="18"/>
      <c r="L253" s="18"/>
      <c r="M253" s="18"/>
      <c r="N253" s="18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50"/>
    </row>
    <row r="254" spans="1:36" ht="14.1" customHeight="1" x14ac:dyDescent="0.25">
      <c r="A254" s="32"/>
      <c r="B254" s="17"/>
      <c r="C254" s="17"/>
      <c r="D254" s="17"/>
      <c r="E254" s="17"/>
      <c r="F254" s="17"/>
      <c r="G254" s="17"/>
      <c r="H254" s="17"/>
      <c r="I254" s="17"/>
      <c r="J254" s="17"/>
      <c r="K254" s="18"/>
      <c r="L254" s="18"/>
      <c r="M254" s="18"/>
      <c r="N254" s="18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50"/>
    </row>
    <row r="255" spans="1:36" ht="14.1" customHeight="1" x14ac:dyDescent="0.25">
      <c r="A255" s="32"/>
      <c r="B255" s="17"/>
      <c r="C255" s="17"/>
      <c r="D255" s="17"/>
      <c r="E255" s="17"/>
      <c r="F255" s="17"/>
      <c r="G255" s="17"/>
      <c r="H255" s="17"/>
      <c r="I255" s="17"/>
      <c r="J255" s="17"/>
      <c r="K255" s="18"/>
      <c r="L255" s="18"/>
      <c r="M255" s="18"/>
      <c r="N255" s="18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50"/>
    </row>
    <row r="256" spans="1:36" ht="14.1" customHeight="1" x14ac:dyDescent="0.25">
      <c r="A256" s="32"/>
      <c r="B256" s="17"/>
      <c r="C256" s="17"/>
      <c r="D256" s="17"/>
      <c r="E256" s="17"/>
      <c r="F256" s="17"/>
      <c r="G256" s="17"/>
      <c r="H256" s="17"/>
      <c r="I256" s="17"/>
      <c r="J256" s="17"/>
      <c r="K256" s="18"/>
      <c r="L256" s="18"/>
      <c r="M256" s="18"/>
      <c r="N256" s="18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50"/>
    </row>
    <row r="257" spans="1:40" ht="14.1" customHeight="1" x14ac:dyDescent="0.25">
      <c r="A257" s="32"/>
      <c r="B257" s="17"/>
      <c r="C257" s="17"/>
      <c r="D257" s="17"/>
      <c r="E257" s="17"/>
      <c r="F257" s="17"/>
      <c r="G257" s="17"/>
      <c r="H257" s="17"/>
      <c r="I257" s="17"/>
      <c r="J257" s="17"/>
      <c r="K257" s="18"/>
      <c r="L257" s="18"/>
      <c r="M257" s="18"/>
      <c r="N257" s="18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50"/>
    </row>
    <row r="258" spans="1:40" ht="14.1" customHeight="1" x14ac:dyDescent="0.25">
      <c r="A258" s="32"/>
      <c r="B258" s="17"/>
      <c r="C258" s="17"/>
      <c r="D258" s="17"/>
      <c r="E258" s="17"/>
      <c r="F258" s="17"/>
      <c r="G258" s="17"/>
      <c r="H258" s="17"/>
      <c r="I258" s="17"/>
      <c r="J258" s="17"/>
      <c r="K258" s="18"/>
      <c r="L258" s="18"/>
      <c r="M258" s="18"/>
      <c r="N258" s="18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50"/>
    </row>
    <row r="259" spans="1:40" ht="14.1" customHeight="1" x14ac:dyDescent="0.25">
      <c r="A259" s="32"/>
      <c r="B259" s="17"/>
      <c r="C259" s="17"/>
      <c r="D259" s="17"/>
      <c r="E259" s="17"/>
      <c r="F259" s="17"/>
      <c r="G259" s="17"/>
      <c r="H259" s="17"/>
      <c r="I259" s="17"/>
      <c r="J259" s="17"/>
      <c r="K259" s="18"/>
      <c r="L259" s="18"/>
      <c r="M259" s="18"/>
      <c r="N259" s="18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50"/>
    </row>
    <row r="260" spans="1:40" ht="14.1" customHeight="1" x14ac:dyDescent="0.25">
      <c r="A260" s="32"/>
      <c r="B260" s="17"/>
      <c r="C260" s="17"/>
      <c r="D260" s="17"/>
      <c r="E260" s="17"/>
      <c r="F260" s="17"/>
      <c r="G260" s="17"/>
      <c r="H260" s="17"/>
      <c r="I260" s="17"/>
      <c r="J260" s="17"/>
      <c r="K260" s="18"/>
      <c r="L260" s="18"/>
      <c r="M260" s="18"/>
      <c r="N260" s="18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50"/>
    </row>
    <row r="261" spans="1:40" ht="14.1" customHeight="1" x14ac:dyDescent="0.25">
      <c r="A261" s="32"/>
      <c r="B261" s="17"/>
      <c r="C261" s="17"/>
      <c r="D261" s="17"/>
      <c r="E261" s="17"/>
      <c r="F261" s="17"/>
      <c r="G261" s="17"/>
      <c r="H261" s="17"/>
      <c r="I261" s="17"/>
      <c r="J261" s="17"/>
      <c r="K261" s="18"/>
      <c r="L261" s="18"/>
      <c r="M261" s="18"/>
      <c r="N261" s="18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50"/>
    </row>
    <row r="262" spans="1:40" ht="14.1" customHeight="1" x14ac:dyDescent="0.25">
      <c r="A262" s="32"/>
      <c r="B262" s="17"/>
      <c r="C262" s="17"/>
      <c r="D262" s="17"/>
      <c r="E262" s="17"/>
      <c r="F262" s="17"/>
      <c r="G262" s="17"/>
      <c r="H262" s="17"/>
      <c r="I262" s="17"/>
      <c r="J262" s="17"/>
      <c r="K262" s="18"/>
      <c r="L262" s="18"/>
      <c r="M262" s="18"/>
      <c r="N262" s="18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50"/>
    </row>
    <row r="263" spans="1:40" ht="14.1" customHeight="1" x14ac:dyDescent="0.25">
      <c r="A263" s="32"/>
      <c r="B263" s="17"/>
      <c r="C263" s="17"/>
      <c r="D263" s="17"/>
      <c r="E263" s="17"/>
      <c r="F263" s="17"/>
      <c r="G263" s="17"/>
      <c r="H263" s="17"/>
      <c r="I263" s="17"/>
      <c r="J263" s="17"/>
      <c r="K263" s="18"/>
      <c r="L263" s="18"/>
      <c r="M263" s="18"/>
      <c r="N263" s="18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50"/>
    </row>
    <row r="264" spans="1:40" ht="14.1" customHeight="1" x14ac:dyDescent="0.25">
      <c r="A264" s="32"/>
      <c r="B264" s="17"/>
      <c r="C264" s="17"/>
      <c r="D264" s="17"/>
      <c r="E264" s="17"/>
      <c r="F264" s="17"/>
      <c r="G264" s="17"/>
      <c r="H264" s="17"/>
      <c r="I264" s="17"/>
      <c r="J264" s="17"/>
      <c r="K264" s="18"/>
      <c r="L264" s="18"/>
      <c r="M264" s="18"/>
      <c r="N264" s="18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50"/>
    </row>
    <row r="265" spans="1:40" ht="14.1" customHeight="1" x14ac:dyDescent="0.25">
      <c r="A265" s="32"/>
      <c r="B265" s="17"/>
      <c r="C265" s="17"/>
      <c r="D265" s="17"/>
      <c r="E265" s="17"/>
      <c r="F265" s="17"/>
      <c r="G265" s="17"/>
      <c r="H265" s="17"/>
      <c r="I265" s="17"/>
      <c r="J265" s="17"/>
      <c r="K265" s="18"/>
      <c r="L265" s="18"/>
      <c r="M265" s="18"/>
      <c r="N265" s="18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50"/>
    </row>
    <row r="266" spans="1:40" ht="14.1" customHeight="1" x14ac:dyDescent="0.25">
      <c r="A266" s="32"/>
      <c r="B266" s="17"/>
      <c r="C266" s="17"/>
      <c r="D266" s="17"/>
      <c r="E266" s="17"/>
      <c r="F266" s="17"/>
      <c r="G266" s="17"/>
      <c r="H266" s="17"/>
      <c r="I266" s="17"/>
      <c r="J266" s="17"/>
      <c r="K266" s="18"/>
      <c r="L266" s="18"/>
      <c r="M266" s="18"/>
      <c r="N266" s="18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50"/>
    </row>
    <row r="267" spans="1:40" ht="14.1" customHeight="1" x14ac:dyDescent="0.25">
      <c r="A267" s="32"/>
      <c r="B267" s="17"/>
      <c r="C267" s="17"/>
      <c r="D267" s="17"/>
      <c r="E267" s="17"/>
      <c r="F267" s="17"/>
      <c r="G267" s="17"/>
      <c r="H267" s="17"/>
      <c r="I267" s="17"/>
      <c r="J267" s="17"/>
      <c r="K267" s="18"/>
      <c r="L267" s="18"/>
      <c r="M267" s="18"/>
      <c r="N267" s="18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50"/>
    </row>
    <row r="268" spans="1:40" ht="14.1" customHeight="1" x14ac:dyDescent="0.25">
      <c r="A268" s="32"/>
      <c r="B268" s="17"/>
      <c r="C268" s="17"/>
      <c r="D268" s="17"/>
      <c r="E268" s="17"/>
      <c r="F268" s="17"/>
      <c r="G268" s="17"/>
      <c r="H268" s="17"/>
      <c r="I268" s="17"/>
      <c r="J268" s="17"/>
      <c r="K268" s="18"/>
      <c r="L268" s="18"/>
      <c r="M268" s="18"/>
      <c r="N268" s="18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50"/>
    </row>
    <row r="269" spans="1:40" ht="14.1" customHeight="1" x14ac:dyDescent="0.25">
      <c r="A269" s="32"/>
      <c r="B269" s="17"/>
      <c r="C269" s="17"/>
      <c r="D269" s="17"/>
      <c r="E269" s="17"/>
      <c r="F269" s="17"/>
      <c r="G269" s="17"/>
      <c r="H269" s="17"/>
      <c r="I269" s="17"/>
      <c r="J269" s="17"/>
      <c r="K269" s="18"/>
      <c r="L269" s="18"/>
      <c r="M269" s="18"/>
      <c r="N269" s="18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50"/>
    </row>
    <row r="270" spans="1:40" ht="14.1" customHeight="1" x14ac:dyDescent="0.25">
      <c r="A270" s="32"/>
      <c r="B270" s="17"/>
      <c r="C270" s="17"/>
      <c r="D270" s="17"/>
      <c r="E270" s="17"/>
      <c r="F270" s="17"/>
      <c r="G270" s="17"/>
      <c r="H270" s="17"/>
      <c r="I270" s="17"/>
      <c r="J270" s="17"/>
      <c r="K270" s="18"/>
      <c r="L270" s="18"/>
      <c r="M270" s="18"/>
      <c r="N270" s="18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50"/>
    </row>
    <row r="271" spans="1:40" ht="14.1" customHeight="1" x14ac:dyDescent="0.25">
      <c r="A271" s="137" t="s">
        <v>178</v>
      </c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S271" s="20" t="s">
        <v>184</v>
      </c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</row>
    <row r="272" spans="1:40" ht="14.1" customHeight="1" thickBot="1" x14ac:dyDescent="0.3">
      <c r="A272" s="23" t="s">
        <v>179</v>
      </c>
      <c r="B272" s="23"/>
      <c r="C272" s="7"/>
      <c r="D272" s="23" t="s">
        <v>183</v>
      </c>
      <c r="E272" s="23"/>
      <c r="F272" s="7"/>
      <c r="G272" s="23" t="s">
        <v>180</v>
      </c>
      <c r="H272" s="23"/>
      <c r="I272" s="23"/>
      <c r="J272" s="7"/>
      <c r="K272" s="23" t="s">
        <v>182</v>
      </c>
      <c r="L272" s="23"/>
      <c r="M272" s="23"/>
      <c r="N272" s="7"/>
      <c r="O272" s="23" t="s">
        <v>181</v>
      </c>
      <c r="P272" s="23"/>
      <c r="Q272" s="23"/>
      <c r="S272" s="21" t="s">
        <v>185</v>
      </c>
      <c r="T272" s="21"/>
      <c r="U272" s="22"/>
      <c r="V272" s="22"/>
      <c r="W272" s="21" t="s">
        <v>186</v>
      </c>
      <c r="X272" s="21"/>
      <c r="Y272" s="22">
        <f>K273</f>
        <v>0</v>
      </c>
      <c r="Z272" s="22"/>
      <c r="AA272" s="13" t="s">
        <v>187</v>
      </c>
      <c r="AB272" s="22">
        <f ca="1">D273</f>
        <v>10</v>
      </c>
      <c r="AC272" s="22"/>
      <c r="AD272" s="7"/>
      <c r="AE272" s="7"/>
      <c r="AF272" s="7"/>
      <c r="AG272" s="7"/>
      <c r="AH272" s="7"/>
      <c r="AI272" s="7"/>
      <c r="AJ272" s="7"/>
      <c r="AK272" s="1" t="s">
        <v>141</v>
      </c>
      <c r="AM272" s="1">
        <f>VLOOKUP(AK272,$AX$109:$AZ$114,3,0)</f>
        <v>27</v>
      </c>
      <c r="AN272" s="1">
        <f ca="1">INDIRECT(ADDRESS(VLOOKUP(AK272,$AX$109:$AZ$114,3,0),9,1,1))</f>
        <v>0</v>
      </c>
    </row>
    <row r="273" spans="1:36" ht="14.1" customHeight="1" thickTop="1" thickBot="1" x14ac:dyDescent="0.3">
      <c r="A273" s="102"/>
      <c r="B273" s="104"/>
      <c r="C273" s="6"/>
      <c r="D273" s="102">
        <f ca="1">10+$AN$272+G273</f>
        <v>10</v>
      </c>
      <c r="E273" s="104"/>
      <c r="F273" s="6"/>
      <c r="G273" s="30">
        <v>0</v>
      </c>
      <c r="H273" s="30"/>
      <c r="I273" s="30"/>
      <c r="J273" s="6"/>
      <c r="K273" s="102"/>
      <c r="L273" s="103"/>
      <c r="M273" s="104"/>
      <c r="N273" s="6"/>
      <c r="O273" s="102"/>
      <c r="P273" s="103"/>
      <c r="Q273" s="104"/>
      <c r="S273" s="23" t="s">
        <v>188</v>
      </c>
      <c r="T273" s="23"/>
      <c r="U273" s="23"/>
      <c r="V273" s="24" t="s">
        <v>178</v>
      </c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3" t="s">
        <v>189</v>
      </c>
      <c r="AH273" s="23"/>
      <c r="AI273" s="23"/>
      <c r="AJ273" s="23"/>
    </row>
    <row r="274" spans="1:36" ht="14.1" customHeight="1" thickTop="1" thickBot="1" x14ac:dyDescent="0.3">
      <c r="A274" s="102"/>
      <c r="B274" s="104"/>
      <c r="C274" s="6"/>
      <c r="D274" s="102">
        <f t="shared" ref="D274:D282" ca="1" si="18">10+$AN$272+G274</f>
        <v>11</v>
      </c>
      <c r="E274" s="104"/>
      <c r="F274" s="6"/>
      <c r="G274" s="30">
        <f>G273+1</f>
        <v>1</v>
      </c>
      <c r="H274" s="30"/>
      <c r="I274" s="30"/>
      <c r="J274" s="6"/>
      <c r="K274" s="102"/>
      <c r="L274" s="103"/>
      <c r="M274" s="104"/>
      <c r="N274" s="6"/>
      <c r="O274" s="102"/>
      <c r="P274" s="103"/>
      <c r="Q274" s="104"/>
      <c r="S274" s="149"/>
      <c r="T274" s="18"/>
      <c r="U274" s="18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8"/>
      <c r="AH274" s="18"/>
      <c r="AI274" s="18"/>
      <c r="AJ274" s="19"/>
    </row>
    <row r="275" spans="1:36" ht="14.1" customHeight="1" thickTop="1" thickBot="1" x14ac:dyDescent="0.3">
      <c r="A275" s="102"/>
      <c r="B275" s="104"/>
      <c r="C275" s="6"/>
      <c r="D275" s="102">
        <f t="shared" ca="1" si="18"/>
        <v>12</v>
      </c>
      <c r="E275" s="104"/>
      <c r="F275" s="6"/>
      <c r="G275" s="30">
        <f t="shared" ref="G275:G282" si="19">G274+1</f>
        <v>2</v>
      </c>
      <c r="H275" s="30"/>
      <c r="I275" s="30"/>
      <c r="J275" s="6"/>
      <c r="K275" s="102"/>
      <c r="L275" s="103"/>
      <c r="M275" s="104"/>
      <c r="N275" s="6"/>
      <c r="O275" s="102"/>
      <c r="P275" s="103"/>
      <c r="Q275" s="104"/>
      <c r="S275" s="149"/>
      <c r="T275" s="18"/>
      <c r="U275" s="18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8"/>
      <c r="AH275" s="18"/>
      <c r="AI275" s="18"/>
      <c r="AJ275" s="19"/>
    </row>
    <row r="276" spans="1:36" ht="14.1" customHeight="1" thickTop="1" thickBot="1" x14ac:dyDescent="0.3">
      <c r="A276" s="102"/>
      <c r="B276" s="104"/>
      <c r="C276" s="6"/>
      <c r="D276" s="102">
        <f t="shared" ca="1" si="18"/>
        <v>13</v>
      </c>
      <c r="E276" s="104"/>
      <c r="F276" s="6"/>
      <c r="G276" s="30">
        <f t="shared" si="19"/>
        <v>3</v>
      </c>
      <c r="H276" s="30"/>
      <c r="I276" s="30"/>
      <c r="J276" s="6"/>
      <c r="K276" s="102"/>
      <c r="L276" s="103"/>
      <c r="M276" s="104"/>
      <c r="N276" s="6"/>
      <c r="O276" s="102"/>
      <c r="P276" s="103"/>
      <c r="Q276" s="104"/>
      <c r="S276" s="149"/>
      <c r="T276" s="18"/>
      <c r="U276" s="18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8"/>
      <c r="AH276" s="18"/>
      <c r="AI276" s="18"/>
      <c r="AJ276" s="19"/>
    </row>
    <row r="277" spans="1:36" ht="14.1" customHeight="1" thickTop="1" thickBot="1" x14ac:dyDescent="0.3">
      <c r="A277" s="102"/>
      <c r="B277" s="104"/>
      <c r="C277" s="6"/>
      <c r="D277" s="102">
        <f t="shared" ca="1" si="18"/>
        <v>14</v>
      </c>
      <c r="E277" s="104"/>
      <c r="F277" s="6"/>
      <c r="G277" s="30">
        <f t="shared" si="19"/>
        <v>4</v>
      </c>
      <c r="H277" s="30"/>
      <c r="I277" s="30"/>
      <c r="J277" s="6"/>
      <c r="K277" s="102"/>
      <c r="L277" s="103"/>
      <c r="M277" s="104"/>
      <c r="N277" s="6"/>
      <c r="O277" s="102"/>
      <c r="P277" s="103"/>
      <c r="Q277" s="104"/>
      <c r="S277" s="149"/>
      <c r="T277" s="18"/>
      <c r="U277" s="18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8"/>
      <c r="AH277" s="18"/>
      <c r="AI277" s="18"/>
      <c r="AJ277" s="19"/>
    </row>
    <row r="278" spans="1:36" ht="14.1" customHeight="1" thickTop="1" thickBot="1" x14ac:dyDescent="0.3">
      <c r="A278" s="102"/>
      <c r="B278" s="104"/>
      <c r="C278" s="6"/>
      <c r="D278" s="102">
        <f t="shared" ca="1" si="18"/>
        <v>15</v>
      </c>
      <c r="E278" s="104"/>
      <c r="F278" s="6"/>
      <c r="G278" s="30">
        <f t="shared" si="19"/>
        <v>5</v>
      </c>
      <c r="H278" s="30"/>
      <c r="I278" s="30"/>
      <c r="J278" s="6"/>
      <c r="K278" s="102"/>
      <c r="L278" s="103"/>
      <c r="M278" s="104"/>
      <c r="N278" s="6"/>
      <c r="O278" s="102"/>
      <c r="P278" s="103"/>
      <c r="Q278" s="104"/>
      <c r="S278" s="149"/>
      <c r="T278" s="18"/>
      <c r="U278" s="18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8"/>
      <c r="AH278" s="18"/>
      <c r="AI278" s="18"/>
      <c r="AJ278" s="19"/>
    </row>
    <row r="279" spans="1:36" ht="14.1" customHeight="1" thickTop="1" thickBot="1" x14ac:dyDescent="0.3">
      <c r="A279" s="102"/>
      <c r="B279" s="104"/>
      <c r="C279" s="6"/>
      <c r="D279" s="102">
        <f t="shared" ca="1" si="18"/>
        <v>16</v>
      </c>
      <c r="E279" s="104"/>
      <c r="F279" s="6"/>
      <c r="G279" s="30">
        <f t="shared" si="19"/>
        <v>6</v>
      </c>
      <c r="H279" s="30"/>
      <c r="I279" s="30"/>
      <c r="J279" s="6"/>
      <c r="K279" s="102"/>
      <c r="L279" s="103"/>
      <c r="M279" s="104"/>
      <c r="N279" s="6"/>
      <c r="O279" s="102"/>
      <c r="P279" s="103"/>
      <c r="Q279" s="104"/>
      <c r="S279" s="149"/>
      <c r="T279" s="18"/>
      <c r="U279" s="18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8"/>
      <c r="AH279" s="18"/>
      <c r="AI279" s="18"/>
      <c r="AJ279" s="19"/>
    </row>
    <row r="280" spans="1:36" ht="14.1" customHeight="1" thickTop="1" thickBot="1" x14ac:dyDescent="0.3">
      <c r="A280" s="102"/>
      <c r="B280" s="104"/>
      <c r="C280" s="6"/>
      <c r="D280" s="102">
        <f t="shared" ca="1" si="18"/>
        <v>17</v>
      </c>
      <c r="E280" s="104"/>
      <c r="F280" s="6"/>
      <c r="G280" s="30">
        <f t="shared" si="19"/>
        <v>7</v>
      </c>
      <c r="H280" s="30"/>
      <c r="I280" s="30"/>
      <c r="J280" s="6"/>
      <c r="K280" s="102"/>
      <c r="L280" s="103"/>
      <c r="M280" s="104"/>
      <c r="N280" s="6"/>
      <c r="O280" s="102"/>
      <c r="P280" s="103"/>
      <c r="Q280" s="104"/>
      <c r="S280" s="149"/>
      <c r="T280" s="18"/>
      <c r="U280" s="18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8"/>
      <c r="AH280" s="18"/>
      <c r="AI280" s="18"/>
      <c r="AJ280" s="19"/>
    </row>
    <row r="281" spans="1:36" ht="14.1" customHeight="1" thickTop="1" thickBot="1" x14ac:dyDescent="0.3">
      <c r="A281" s="102"/>
      <c r="B281" s="104"/>
      <c r="C281" s="6"/>
      <c r="D281" s="102">
        <f t="shared" ca="1" si="18"/>
        <v>18</v>
      </c>
      <c r="E281" s="104"/>
      <c r="F281" s="6"/>
      <c r="G281" s="30">
        <f t="shared" si="19"/>
        <v>8</v>
      </c>
      <c r="H281" s="30"/>
      <c r="I281" s="30"/>
      <c r="J281" s="6"/>
      <c r="K281" s="102"/>
      <c r="L281" s="103"/>
      <c r="M281" s="104"/>
      <c r="N281" s="6"/>
      <c r="O281" s="102"/>
      <c r="P281" s="103"/>
      <c r="Q281" s="104"/>
      <c r="S281" s="149"/>
      <c r="T281" s="18"/>
      <c r="U281" s="18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8"/>
      <c r="AH281" s="18"/>
      <c r="AI281" s="18"/>
      <c r="AJ281" s="19"/>
    </row>
    <row r="282" spans="1:36" ht="14.1" customHeight="1" thickTop="1" thickBot="1" x14ac:dyDescent="0.3">
      <c r="A282" s="102"/>
      <c r="B282" s="104"/>
      <c r="C282" s="6"/>
      <c r="D282" s="102">
        <f t="shared" ca="1" si="18"/>
        <v>19</v>
      </c>
      <c r="E282" s="104"/>
      <c r="F282" s="6"/>
      <c r="G282" s="30">
        <f t="shared" si="19"/>
        <v>9</v>
      </c>
      <c r="H282" s="30"/>
      <c r="I282" s="30"/>
      <c r="J282" s="6"/>
      <c r="K282" s="102"/>
      <c r="L282" s="103"/>
      <c r="M282" s="104"/>
      <c r="N282" s="6"/>
      <c r="O282" s="102"/>
      <c r="P282" s="103"/>
      <c r="Q282" s="104"/>
      <c r="S282" s="149"/>
      <c r="T282" s="18"/>
      <c r="U282" s="18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8"/>
      <c r="AH282" s="18"/>
      <c r="AI282" s="18"/>
      <c r="AJ282" s="19"/>
    </row>
    <row r="283" spans="1:36" ht="14.1" customHeight="1" thickTop="1" x14ac:dyDescent="0.25">
      <c r="S283" s="149"/>
      <c r="T283" s="18"/>
      <c r="U283" s="18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8"/>
      <c r="AH283" s="18"/>
      <c r="AI283" s="18"/>
      <c r="AJ283" s="19"/>
    </row>
    <row r="284" spans="1:36" ht="14.1" customHeight="1" x14ac:dyDescent="0.25">
      <c r="A284" s="20" t="s">
        <v>191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149"/>
      <c r="T284" s="18"/>
      <c r="U284" s="18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8"/>
      <c r="AH284" s="18"/>
      <c r="AI284" s="18"/>
      <c r="AJ284" s="19"/>
    </row>
    <row r="285" spans="1:36" ht="14.1" customHeight="1" x14ac:dyDescent="0.25">
      <c r="A285" s="21" t="s">
        <v>185</v>
      </c>
      <c r="B285" s="21"/>
      <c r="C285" s="22"/>
      <c r="D285" s="22"/>
      <c r="E285" s="21" t="s">
        <v>186</v>
      </c>
      <c r="F285" s="21"/>
      <c r="G285" s="22">
        <f>K274</f>
        <v>0</v>
      </c>
      <c r="H285" s="22"/>
      <c r="I285" s="13" t="s">
        <v>187</v>
      </c>
      <c r="J285" s="22">
        <f ca="1">D274</f>
        <v>11</v>
      </c>
      <c r="K285" s="22"/>
      <c r="L285" s="7"/>
      <c r="M285" s="7"/>
      <c r="N285" s="7"/>
      <c r="O285" s="7"/>
      <c r="P285" s="7"/>
      <c r="Q285" s="7"/>
      <c r="R285" s="7"/>
      <c r="S285" s="149"/>
      <c r="T285" s="18"/>
      <c r="U285" s="18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8"/>
      <c r="AH285" s="18"/>
      <c r="AI285" s="18"/>
      <c r="AJ285" s="19"/>
    </row>
    <row r="286" spans="1:36" ht="14.1" customHeight="1" x14ac:dyDescent="0.25">
      <c r="A286" s="23" t="s">
        <v>188</v>
      </c>
      <c r="B286" s="23"/>
      <c r="C286" s="23"/>
      <c r="D286" s="24" t="s">
        <v>178</v>
      </c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3" t="s">
        <v>189</v>
      </c>
      <c r="P286" s="23"/>
      <c r="Q286" s="23"/>
      <c r="R286" s="23"/>
      <c r="S286" s="149"/>
      <c r="T286" s="18"/>
      <c r="U286" s="18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8"/>
      <c r="AH286" s="18"/>
      <c r="AI286" s="18"/>
      <c r="AJ286" s="19"/>
    </row>
    <row r="287" spans="1:36" ht="14.1" customHeight="1" x14ac:dyDescent="0.25">
      <c r="A287" s="9"/>
      <c r="B287" s="9" t="s">
        <v>192</v>
      </c>
      <c r="C287" s="14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9"/>
      <c r="S287" s="149"/>
      <c r="T287" s="18"/>
      <c r="U287" s="18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8"/>
      <c r="AH287" s="18"/>
      <c r="AI287" s="18"/>
      <c r="AJ287" s="19"/>
    </row>
    <row r="288" spans="1:36" ht="14.1" customHeight="1" x14ac:dyDescent="0.25">
      <c r="A288" s="9"/>
      <c r="B288" s="9" t="s">
        <v>192</v>
      </c>
      <c r="C288" s="14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9"/>
      <c r="S288" s="149"/>
      <c r="T288" s="18"/>
      <c r="U288" s="18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8"/>
      <c r="AH288" s="18"/>
      <c r="AI288" s="18"/>
      <c r="AJ288" s="19"/>
    </row>
    <row r="289" spans="1:36" ht="14.1" customHeight="1" x14ac:dyDescent="0.25">
      <c r="A289" s="9"/>
      <c r="B289" s="9" t="s">
        <v>192</v>
      </c>
      <c r="C289" s="14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9"/>
      <c r="S289" s="149"/>
      <c r="T289" s="18"/>
      <c r="U289" s="18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8"/>
      <c r="AH289" s="18"/>
      <c r="AI289" s="18"/>
      <c r="AJ289" s="19"/>
    </row>
    <row r="290" spans="1:36" ht="14.1" customHeight="1" x14ac:dyDescent="0.25">
      <c r="A290" s="9"/>
      <c r="B290" s="9" t="s">
        <v>192</v>
      </c>
      <c r="C290" s="14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9"/>
      <c r="S290" s="149"/>
      <c r="T290" s="18"/>
      <c r="U290" s="18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8"/>
      <c r="AH290" s="18"/>
      <c r="AI290" s="18"/>
      <c r="AJ290" s="19"/>
    </row>
    <row r="291" spans="1:36" ht="14.1" customHeight="1" x14ac:dyDescent="0.25">
      <c r="A291" s="9"/>
      <c r="B291" s="9" t="s">
        <v>192</v>
      </c>
      <c r="C291" s="14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9"/>
      <c r="S291" s="149"/>
      <c r="T291" s="18"/>
      <c r="U291" s="18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8"/>
      <c r="AH291" s="18"/>
      <c r="AI291" s="18"/>
      <c r="AJ291" s="19"/>
    </row>
    <row r="292" spans="1:36" ht="14.1" customHeight="1" x14ac:dyDescent="0.25">
      <c r="A292" s="9"/>
      <c r="B292" s="9" t="s">
        <v>192</v>
      </c>
      <c r="C292" s="14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9"/>
      <c r="S292" s="149"/>
      <c r="T292" s="18"/>
      <c r="U292" s="18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8"/>
      <c r="AH292" s="18"/>
      <c r="AI292" s="18"/>
      <c r="AJ292" s="19"/>
    </row>
    <row r="293" spans="1:36" ht="14.1" customHeight="1" x14ac:dyDescent="0.25">
      <c r="A293" s="9"/>
      <c r="B293" s="9" t="s">
        <v>192</v>
      </c>
      <c r="C293" s="14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9"/>
      <c r="S293" s="149"/>
      <c r="T293" s="18"/>
      <c r="U293" s="18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8"/>
      <c r="AH293" s="18"/>
      <c r="AI293" s="18"/>
      <c r="AJ293" s="19"/>
    </row>
    <row r="294" spans="1:36" ht="14.1" customHeight="1" x14ac:dyDescent="0.25">
      <c r="A294" s="9"/>
      <c r="B294" s="9" t="s">
        <v>192</v>
      </c>
      <c r="C294" s="14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9"/>
      <c r="S294" s="149"/>
      <c r="T294" s="18"/>
      <c r="U294" s="18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8"/>
      <c r="AH294" s="18"/>
      <c r="AI294" s="18"/>
      <c r="AJ294" s="19"/>
    </row>
    <row r="295" spans="1:36" ht="14.1" customHeight="1" x14ac:dyDescent="0.25">
      <c r="A295" s="9"/>
      <c r="B295" s="9" t="s">
        <v>192</v>
      </c>
      <c r="C295" s="14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9"/>
      <c r="S295" s="149"/>
      <c r="T295" s="18"/>
      <c r="U295" s="18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8"/>
      <c r="AH295" s="18"/>
      <c r="AI295" s="18"/>
      <c r="AJ295" s="19"/>
    </row>
    <row r="296" spans="1:36" ht="14.1" customHeight="1" x14ac:dyDescent="0.25">
      <c r="A296" s="9"/>
      <c r="B296" s="9" t="s">
        <v>192</v>
      </c>
      <c r="C296" s="14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9"/>
      <c r="S296" s="149"/>
      <c r="T296" s="18"/>
      <c r="U296" s="18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8"/>
      <c r="AH296" s="18"/>
      <c r="AI296" s="18"/>
      <c r="AJ296" s="19"/>
    </row>
    <row r="297" spans="1:36" ht="14.1" customHeight="1" x14ac:dyDescent="0.25">
      <c r="A297" s="9"/>
      <c r="B297" s="9" t="s">
        <v>192</v>
      </c>
      <c r="C297" s="14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9"/>
      <c r="S297" s="20" t="s">
        <v>190</v>
      </c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</row>
    <row r="298" spans="1:36" ht="14.1" customHeight="1" x14ac:dyDescent="0.25">
      <c r="A298" s="9"/>
      <c r="B298" s="9" t="s">
        <v>192</v>
      </c>
      <c r="C298" s="14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9"/>
      <c r="S298" s="21" t="s">
        <v>185</v>
      </c>
      <c r="T298" s="21"/>
      <c r="U298" s="22"/>
      <c r="V298" s="22"/>
      <c r="W298" s="21" t="s">
        <v>186</v>
      </c>
      <c r="X298" s="21"/>
      <c r="Y298" s="22">
        <f>K275</f>
        <v>0</v>
      </c>
      <c r="Z298" s="22"/>
      <c r="AA298" s="13" t="s">
        <v>187</v>
      </c>
      <c r="AB298" s="22">
        <f ca="1">D275</f>
        <v>12</v>
      </c>
      <c r="AC298" s="22"/>
      <c r="AD298" s="7"/>
      <c r="AE298" s="7"/>
      <c r="AF298" s="7"/>
      <c r="AG298" s="7"/>
      <c r="AH298" s="7"/>
      <c r="AI298" s="7"/>
      <c r="AJ298" s="7"/>
    </row>
    <row r="299" spans="1:36" ht="14.1" customHeight="1" x14ac:dyDescent="0.25">
      <c r="A299" s="9"/>
      <c r="B299" s="9" t="s">
        <v>192</v>
      </c>
      <c r="C299" s="14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9"/>
      <c r="S299" s="23" t="s">
        <v>188</v>
      </c>
      <c r="T299" s="23"/>
      <c r="U299" s="23"/>
      <c r="V299" s="24" t="s">
        <v>178</v>
      </c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3" t="s">
        <v>189</v>
      </c>
      <c r="AH299" s="23"/>
      <c r="AI299" s="23"/>
      <c r="AJ299" s="23"/>
    </row>
    <row r="300" spans="1:36" ht="14.1" customHeight="1" x14ac:dyDescent="0.25">
      <c r="A300" s="9"/>
      <c r="B300" s="9" t="s">
        <v>192</v>
      </c>
      <c r="C300" s="14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9"/>
      <c r="S300" s="9"/>
      <c r="T300" s="9" t="s">
        <v>192</v>
      </c>
      <c r="U300" s="14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8"/>
      <c r="AH300" s="18"/>
      <c r="AI300" s="18"/>
      <c r="AJ300" s="19"/>
    </row>
    <row r="301" spans="1:36" ht="14.1" customHeight="1" x14ac:dyDescent="0.25">
      <c r="A301" s="9"/>
      <c r="B301" s="9" t="s">
        <v>192</v>
      </c>
      <c r="C301" s="14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9"/>
      <c r="S301" s="9"/>
      <c r="T301" s="9" t="s">
        <v>192</v>
      </c>
      <c r="U301" s="14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8"/>
      <c r="AH301" s="18"/>
      <c r="AI301" s="18"/>
      <c r="AJ301" s="19"/>
    </row>
    <row r="302" spans="1:36" ht="14.1" customHeight="1" x14ac:dyDescent="0.25">
      <c r="A302" s="9"/>
      <c r="B302" s="9" t="s">
        <v>192</v>
      </c>
      <c r="C302" s="14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9"/>
      <c r="S302" s="9"/>
      <c r="T302" s="9" t="s">
        <v>192</v>
      </c>
      <c r="U302" s="14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8"/>
      <c r="AH302" s="18"/>
      <c r="AI302" s="18"/>
      <c r="AJ302" s="19"/>
    </row>
    <row r="303" spans="1:36" ht="14.1" customHeight="1" x14ac:dyDescent="0.25">
      <c r="A303" s="9"/>
      <c r="B303" s="9" t="s">
        <v>192</v>
      </c>
      <c r="C303" s="14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9"/>
      <c r="S303" s="9"/>
      <c r="T303" s="9" t="s">
        <v>192</v>
      </c>
      <c r="U303" s="14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8"/>
      <c r="AH303" s="18"/>
      <c r="AI303" s="18"/>
      <c r="AJ303" s="19"/>
    </row>
    <row r="304" spans="1:36" ht="14.1" customHeight="1" x14ac:dyDescent="0.25">
      <c r="A304" s="9"/>
      <c r="B304" s="9" t="s">
        <v>192</v>
      </c>
      <c r="C304" s="14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9"/>
      <c r="S304" s="9"/>
      <c r="T304" s="9" t="s">
        <v>192</v>
      </c>
      <c r="U304" s="14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8"/>
      <c r="AH304" s="18"/>
      <c r="AI304" s="18"/>
      <c r="AJ304" s="19"/>
    </row>
    <row r="305" spans="1:36" ht="14.1" customHeight="1" x14ac:dyDescent="0.25">
      <c r="A305" s="9"/>
      <c r="B305" s="9" t="s">
        <v>192</v>
      </c>
      <c r="C305" s="14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9"/>
      <c r="S305" s="9"/>
      <c r="T305" s="9" t="s">
        <v>192</v>
      </c>
      <c r="U305" s="14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8"/>
      <c r="AH305" s="18"/>
      <c r="AI305" s="18"/>
      <c r="AJ305" s="19"/>
    </row>
    <row r="306" spans="1:36" ht="14.1" customHeight="1" x14ac:dyDescent="0.25">
      <c r="A306" s="9"/>
      <c r="B306" s="9" t="s">
        <v>192</v>
      </c>
      <c r="C306" s="14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9"/>
      <c r="S306" s="9"/>
      <c r="T306" s="9" t="s">
        <v>192</v>
      </c>
      <c r="U306" s="14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8"/>
      <c r="AH306" s="18"/>
      <c r="AI306" s="18"/>
      <c r="AJ306" s="19"/>
    </row>
    <row r="307" spans="1:36" ht="14.1" customHeight="1" x14ac:dyDescent="0.25">
      <c r="A307" s="9"/>
      <c r="B307" s="9" t="s">
        <v>192</v>
      </c>
      <c r="C307" s="14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9"/>
      <c r="S307" s="9"/>
      <c r="T307" s="9" t="s">
        <v>192</v>
      </c>
      <c r="U307" s="14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8"/>
      <c r="AH307" s="18"/>
      <c r="AI307" s="18"/>
      <c r="AJ307" s="19"/>
    </row>
    <row r="308" spans="1:36" ht="14.1" customHeight="1" x14ac:dyDescent="0.25">
      <c r="A308" s="9"/>
      <c r="B308" s="9" t="s">
        <v>192</v>
      </c>
      <c r="C308" s="14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9"/>
      <c r="S308" s="9"/>
      <c r="T308" s="9" t="s">
        <v>192</v>
      </c>
      <c r="U308" s="14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8"/>
      <c r="AH308" s="18"/>
      <c r="AI308" s="18"/>
      <c r="AJ308" s="19"/>
    </row>
    <row r="309" spans="1:36" ht="14.1" customHeight="1" x14ac:dyDescent="0.25">
      <c r="A309" s="9"/>
      <c r="B309" s="9" t="s">
        <v>192</v>
      </c>
      <c r="C309" s="14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9"/>
      <c r="S309" s="9"/>
      <c r="T309" s="9" t="s">
        <v>192</v>
      </c>
      <c r="U309" s="14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8"/>
      <c r="AH309" s="18"/>
      <c r="AI309" s="18"/>
      <c r="AJ309" s="19"/>
    </row>
    <row r="310" spans="1:36" ht="14.1" customHeight="1" x14ac:dyDescent="0.25">
      <c r="A310" s="9"/>
      <c r="B310" s="9" t="s">
        <v>192</v>
      </c>
      <c r="C310" s="14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9"/>
      <c r="S310" s="9"/>
      <c r="T310" s="9" t="s">
        <v>192</v>
      </c>
      <c r="U310" s="14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8"/>
      <c r="AH310" s="18"/>
      <c r="AI310" s="18"/>
      <c r="AJ310" s="19"/>
    </row>
    <row r="311" spans="1:36" ht="14.1" customHeight="1" x14ac:dyDescent="0.25">
      <c r="A311" s="9"/>
      <c r="B311" s="9" t="s">
        <v>192</v>
      </c>
      <c r="C311" s="14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9"/>
      <c r="S311" s="9"/>
      <c r="T311" s="9" t="s">
        <v>192</v>
      </c>
      <c r="U311" s="14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8"/>
      <c r="AH311" s="18"/>
      <c r="AI311" s="18"/>
      <c r="AJ311" s="19"/>
    </row>
    <row r="312" spans="1:36" ht="14.1" customHeight="1" x14ac:dyDescent="0.25">
      <c r="A312" s="9"/>
      <c r="B312" s="9" t="s">
        <v>192</v>
      </c>
      <c r="C312" s="14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9"/>
      <c r="S312" s="9"/>
      <c r="T312" s="9" t="s">
        <v>192</v>
      </c>
      <c r="U312" s="14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8"/>
      <c r="AH312" s="18"/>
      <c r="AI312" s="18"/>
      <c r="AJ312" s="19"/>
    </row>
    <row r="313" spans="1:36" ht="14.1" customHeight="1" x14ac:dyDescent="0.25">
      <c r="A313" s="9"/>
      <c r="B313" s="9" t="s">
        <v>192</v>
      </c>
      <c r="C313" s="14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9"/>
      <c r="S313" s="9"/>
      <c r="T313" s="9" t="s">
        <v>192</v>
      </c>
      <c r="U313" s="14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8"/>
      <c r="AH313" s="18"/>
      <c r="AI313" s="18"/>
      <c r="AJ313" s="19"/>
    </row>
    <row r="314" spans="1:36" ht="14.1" customHeight="1" x14ac:dyDescent="0.25">
      <c r="A314" s="9"/>
      <c r="B314" s="9" t="s">
        <v>192</v>
      </c>
      <c r="C314" s="14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9"/>
      <c r="S314" s="9"/>
      <c r="T314" s="9" t="s">
        <v>192</v>
      </c>
      <c r="U314" s="14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8"/>
      <c r="AH314" s="18"/>
      <c r="AI314" s="18"/>
      <c r="AJ314" s="19"/>
    </row>
    <row r="315" spans="1:36" ht="14.1" customHeight="1" x14ac:dyDescent="0.25">
      <c r="A315" s="9"/>
      <c r="B315" s="9" t="s">
        <v>192</v>
      </c>
      <c r="C315" s="14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9"/>
      <c r="S315" s="9"/>
      <c r="T315" s="9" t="s">
        <v>192</v>
      </c>
      <c r="U315" s="14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8"/>
      <c r="AH315" s="18"/>
      <c r="AI315" s="18"/>
      <c r="AJ315" s="19"/>
    </row>
    <row r="316" spans="1:36" ht="14.1" customHeight="1" x14ac:dyDescent="0.25">
      <c r="A316" s="9"/>
      <c r="B316" s="9" t="s">
        <v>192</v>
      </c>
      <c r="C316" s="14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9"/>
      <c r="S316" s="9"/>
      <c r="T316" s="9" t="s">
        <v>192</v>
      </c>
      <c r="U316" s="14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8"/>
      <c r="AH316" s="18"/>
      <c r="AI316" s="18"/>
      <c r="AJ316" s="19"/>
    </row>
    <row r="317" spans="1:36" ht="14.1" customHeight="1" x14ac:dyDescent="0.25">
      <c r="A317" s="9"/>
      <c r="B317" s="9" t="s">
        <v>192</v>
      </c>
      <c r="C317" s="14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9"/>
      <c r="S317" s="9"/>
      <c r="T317" s="9" t="s">
        <v>192</v>
      </c>
      <c r="U317" s="14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8"/>
      <c r="AH317" s="18"/>
      <c r="AI317" s="18"/>
      <c r="AJ317" s="19"/>
    </row>
    <row r="318" spans="1:36" ht="14.1" customHeight="1" x14ac:dyDescent="0.25">
      <c r="A318" s="9"/>
      <c r="B318" s="9" t="s">
        <v>192</v>
      </c>
      <c r="C318" s="14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9"/>
      <c r="S318" s="9"/>
      <c r="T318" s="9" t="s">
        <v>192</v>
      </c>
      <c r="U318" s="14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8"/>
      <c r="AH318" s="18"/>
      <c r="AI318" s="18"/>
      <c r="AJ318" s="19"/>
    </row>
    <row r="319" spans="1:36" ht="14.1" customHeight="1" x14ac:dyDescent="0.25">
      <c r="A319" s="9"/>
      <c r="B319" s="9" t="s">
        <v>192</v>
      </c>
      <c r="C319" s="14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9"/>
      <c r="S319" s="9"/>
      <c r="T319" s="9" t="s">
        <v>192</v>
      </c>
      <c r="U319" s="14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8"/>
      <c r="AH319" s="18"/>
      <c r="AI319" s="18"/>
      <c r="AJ319" s="19"/>
    </row>
    <row r="320" spans="1:36" ht="14.1" customHeight="1" x14ac:dyDescent="0.25">
      <c r="A320" s="9"/>
      <c r="B320" s="9" t="s">
        <v>192</v>
      </c>
      <c r="C320" s="14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9"/>
      <c r="S320" s="9"/>
      <c r="T320" s="9" t="s">
        <v>192</v>
      </c>
      <c r="U320" s="14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8"/>
      <c r="AH320" s="18"/>
      <c r="AI320" s="18"/>
      <c r="AJ320" s="19"/>
    </row>
    <row r="321" spans="1:36" ht="14.1" customHeight="1" x14ac:dyDescent="0.25">
      <c r="A321" s="9"/>
      <c r="B321" s="9" t="s">
        <v>192</v>
      </c>
      <c r="C321" s="14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9"/>
      <c r="S321" s="9"/>
      <c r="T321" s="9" t="s">
        <v>192</v>
      </c>
      <c r="U321" s="14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8"/>
      <c r="AH321" s="18"/>
      <c r="AI321" s="18"/>
      <c r="AJ321" s="19"/>
    </row>
    <row r="322" spans="1:36" ht="14.1" customHeight="1" x14ac:dyDescent="0.25">
      <c r="A322" s="9"/>
      <c r="B322" s="9" t="s">
        <v>192</v>
      </c>
      <c r="C322" s="14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9"/>
      <c r="S322" s="9"/>
      <c r="T322" s="9" t="s">
        <v>192</v>
      </c>
      <c r="U322" s="14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8"/>
      <c r="AH322" s="18"/>
      <c r="AI322" s="18"/>
      <c r="AJ322" s="19"/>
    </row>
    <row r="323" spans="1:36" ht="14.1" customHeight="1" x14ac:dyDescent="0.25">
      <c r="A323" s="9"/>
      <c r="B323" s="9" t="s">
        <v>192</v>
      </c>
      <c r="C323" s="14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9"/>
      <c r="S323" s="9"/>
      <c r="T323" s="9" t="s">
        <v>192</v>
      </c>
      <c r="U323" s="14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8"/>
      <c r="AH323" s="18"/>
      <c r="AI323" s="18"/>
      <c r="AJ323" s="19"/>
    </row>
    <row r="324" spans="1:36" ht="14.1" customHeight="1" x14ac:dyDescent="0.25">
      <c r="A324" s="9"/>
      <c r="B324" s="9" t="s">
        <v>192</v>
      </c>
      <c r="C324" s="14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9"/>
      <c r="S324" s="9"/>
      <c r="T324" s="9" t="s">
        <v>192</v>
      </c>
      <c r="U324" s="14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8"/>
      <c r="AH324" s="18"/>
      <c r="AI324" s="18"/>
      <c r="AJ324" s="19"/>
    </row>
    <row r="325" spans="1:36" ht="14.1" customHeight="1" x14ac:dyDescent="0.25">
      <c r="A325" s="20" t="s">
        <v>193</v>
      </c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 t="s">
        <v>194</v>
      </c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</row>
    <row r="326" spans="1:36" ht="14.1" customHeight="1" x14ac:dyDescent="0.25">
      <c r="A326" s="21" t="s">
        <v>185</v>
      </c>
      <c r="B326" s="21"/>
      <c r="C326" s="22"/>
      <c r="D326" s="22"/>
      <c r="E326" s="21" t="s">
        <v>186</v>
      </c>
      <c r="F326" s="21"/>
      <c r="G326" s="22">
        <f>K276</f>
        <v>0</v>
      </c>
      <c r="H326" s="22"/>
      <c r="I326" s="15" t="s">
        <v>187</v>
      </c>
      <c r="J326" s="22">
        <f ca="1">D276</f>
        <v>13</v>
      </c>
      <c r="K326" s="22"/>
      <c r="L326" s="7"/>
      <c r="M326" s="7"/>
      <c r="N326" s="7"/>
      <c r="O326" s="7"/>
      <c r="P326" s="7"/>
      <c r="Q326" s="7"/>
      <c r="R326" s="7"/>
      <c r="S326" s="21" t="s">
        <v>185</v>
      </c>
      <c r="T326" s="21"/>
      <c r="U326" s="22"/>
      <c r="V326" s="22"/>
      <c r="W326" s="21" t="s">
        <v>186</v>
      </c>
      <c r="X326" s="21"/>
      <c r="Y326" s="22">
        <f>K277</f>
        <v>0</v>
      </c>
      <c r="Z326" s="22"/>
      <c r="AA326" s="13" t="s">
        <v>187</v>
      </c>
      <c r="AB326" s="22">
        <f ca="1">D277</f>
        <v>14</v>
      </c>
      <c r="AC326" s="22"/>
      <c r="AD326" s="7"/>
      <c r="AE326" s="7"/>
      <c r="AF326" s="7"/>
      <c r="AG326" s="7"/>
      <c r="AH326" s="7"/>
      <c r="AI326" s="7"/>
      <c r="AJ326" s="7"/>
    </row>
    <row r="327" spans="1:36" ht="14.1" customHeight="1" x14ac:dyDescent="0.25">
      <c r="A327" s="23" t="s">
        <v>188</v>
      </c>
      <c r="B327" s="23"/>
      <c r="C327" s="23"/>
      <c r="D327" s="24" t="s">
        <v>178</v>
      </c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3" t="s">
        <v>189</v>
      </c>
      <c r="P327" s="23"/>
      <c r="Q327" s="23"/>
      <c r="R327" s="23"/>
      <c r="S327" s="23" t="s">
        <v>188</v>
      </c>
      <c r="T327" s="23"/>
      <c r="U327" s="23"/>
      <c r="V327" s="24" t="s">
        <v>178</v>
      </c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3" t="s">
        <v>189</v>
      </c>
      <c r="AH327" s="23"/>
      <c r="AI327" s="23"/>
      <c r="AJ327" s="23"/>
    </row>
    <row r="328" spans="1:36" ht="14.1" customHeight="1" x14ac:dyDescent="0.25">
      <c r="A328" s="9"/>
      <c r="B328" s="9" t="s">
        <v>192</v>
      </c>
      <c r="C328" s="14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9"/>
      <c r="S328" s="9"/>
      <c r="T328" s="9" t="s">
        <v>192</v>
      </c>
      <c r="U328" s="14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8"/>
      <c r="AH328" s="18"/>
      <c r="AI328" s="18"/>
      <c r="AJ328" s="19"/>
    </row>
    <row r="329" spans="1:36" ht="14.1" customHeight="1" x14ac:dyDescent="0.25">
      <c r="A329" s="9"/>
      <c r="B329" s="9" t="s">
        <v>192</v>
      </c>
      <c r="C329" s="14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9"/>
      <c r="S329" s="9"/>
      <c r="T329" s="9" t="s">
        <v>192</v>
      </c>
      <c r="U329" s="14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8"/>
      <c r="AH329" s="18"/>
      <c r="AI329" s="18"/>
      <c r="AJ329" s="19"/>
    </row>
    <row r="330" spans="1:36" ht="14.1" customHeight="1" x14ac:dyDescent="0.25">
      <c r="A330" s="9"/>
      <c r="B330" s="9" t="s">
        <v>192</v>
      </c>
      <c r="C330" s="14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9"/>
      <c r="S330" s="9"/>
      <c r="T330" s="9" t="s">
        <v>192</v>
      </c>
      <c r="U330" s="14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8"/>
      <c r="AH330" s="18"/>
      <c r="AI330" s="18"/>
      <c r="AJ330" s="19"/>
    </row>
    <row r="331" spans="1:36" ht="14.1" customHeight="1" x14ac:dyDescent="0.25">
      <c r="A331" s="9"/>
      <c r="B331" s="9" t="s">
        <v>192</v>
      </c>
      <c r="C331" s="14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9"/>
      <c r="S331" s="9"/>
      <c r="T331" s="9" t="s">
        <v>192</v>
      </c>
      <c r="U331" s="14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8"/>
      <c r="AH331" s="18"/>
      <c r="AI331" s="18"/>
      <c r="AJ331" s="19"/>
    </row>
    <row r="332" spans="1:36" ht="14.1" customHeight="1" x14ac:dyDescent="0.25">
      <c r="A332" s="9"/>
      <c r="B332" s="9" t="s">
        <v>192</v>
      </c>
      <c r="C332" s="14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9"/>
      <c r="S332" s="9"/>
      <c r="T332" s="9" t="s">
        <v>192</v>
      </c>
      <c r="U332" s="14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8"/>
      <c r="AH332" s="18"/>
      <c r="AI332" s="18"/>
      <c r="AJ332" s="19"/>
    </row>
    <row r="333" spans="1:36" ht="14.1" customHeight="1" x14ac:dyDescent="0.25">
      <c r="A333" s="9"/>
      <c r="B333" s="9" t="s">
        <v>192</v>
      </c>
      <c r="C333" s="14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9"/>
      <c r="S333" s="9"/>
      <c r="T333" s="9" t="s">
        <v>192</v>
      </c>
      <c r="U333" s="14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8"/>
      <c r="AH333" s="18"/>
      <c r="AI333" s="18"/>
      <c r="AJ333" s="19"/>
    </row>
    <row r="334" spans="1:36" ht="14.1" customHeight="1" x14ac:dyDescent="0.25">
      <c r="A334" s="9"/>
      <c r="B334" s="9" t="s">
        <v>192</v>
      </c>
      <c r="C334" s="14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9"/>
      <c r="S334" s="9"/>
      <c r="T334" s="9" t="s">
        <v>192</v>
      </c>
      <c r="U334" s="14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8"/>
      <c r="AH334" s="18"/>
      <c r="AI334" s="18"/>
      <c r="AJ334" s="19"/>
    </row>
    <row r="335" spans="1:36" ht="14.1" customHeight="1" x14ac:dyDescent="0.25">
      <c r="A335" s="9"/>
      <c r="B335" s="9" t="s">
        <v>192</v>
      </c>
      <c r="C335" s="14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9"/>
      <c r="S335" s="9"/>
      <c r="T335" s="9" t="s">
        <v>192</v>
      </c>
      <c r="U335" s="14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8"/>
      <c r="AH335" s="18"/>
      <c r="AI335" s="18"/>
      <c r="AJ335" s="19"/>
    </row>
    <row r="336" spans="1:36" ht="14.1" customHeight="1" x14ac:dyDescent="0.25">
      <c r="A336" s="9"/>
      <c r="B336" s="9" t="s">
        <v>192</v>
      </c>
      <c r="C336" s="14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9"/>
      <c r="S336" s="9"/>
      <c r="T336" s="9" t="s">
        <v>192</v>
      </c>
      <c r="U336" s="14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8"/>
      <c r="AH336" s="18"/>
      <c r="AI336" s="18"/>
      <c r="AJ336" s="19"/>
    </row>
    <row r="337" spans="1:36" ht="14.1" customHeight="1" x14ac:dyDescent="0.25">
      <c r="A337" s="9"/>
      <c r="B337" s="9" t="s">
        <v>192</v>
      </c>
      <c r="C337" s="14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9"/>
      <c r="S337" s="9"/>
      <c r="T337" s="9" t="s">
        <v>192</v>
      </c>
      <c r="U337" s="14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8"/>
      <c r="AH337" s="18"/>
      <c r="AI337" s="18"/>
      <c r="AJ337" s="19"/>
    </row>
    <row r="338" spans="1:36" ht="14.1" customHeight="1" x14ac:dyDescent="0.25">
      <c r="A338" s="9"/>
      <c r="B338" s="9" t="s">
        <v>192</v>
      </c>
      <c r="C338" s="14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9"/>
      <c r="S338" s="9"/>
      <c r="T338" s="9" t="s">
        <v>192</v>
      </c>
      <c r="U338" s="14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8"/>
      <c r="AH338" s="18"/>
      <c r="AI338" s="18"/>
      <c r="AJ338" s="19"/>
    </row>
    <row r="339" spans="1:36" ht="14.1" customHeight="1" x14ac:dyDescent="0.25">
      <c r="A339" s="9"/>
      <c r="B339" s="9" t="s">
        <v>192</v>
      </c>
      <c r="C339" s="14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9"/>
      <c r="S339" s="9"/>
      <c r="T339" s="9" t="s">
        <v>192</v>
      </c>
      <c r="U339" s="14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8"/>
      <c r="AH339" s="18"/>
      <c r="AI339" s="18"/>
      <c r="AJ339" s="19"/>
    </row>
    <row r="340" spans="1:36" ht="14.1" customHeight="1" x14ac:dyDescent="0.25">
      <c r="A340" s="9"/>
      <c r="B340" s="9" t="s">
        <v>192</v>
      </c>
      <c r="C340" s="14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9"/>
      <c r="S340" s="9"/>
      <c r="T340" s="9" t="s">
        <v>192</v>
      </c>
      <c r="U340" s="14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8"/>
      <c r="AH340" s="18"/>
      <c r="AI340" s="18"/>
      <c r="AJ340" s="19"/>
    </row>
    <row r="341" spans="1:36" ht="14.1" customHeight="1" x14ac:dyDescent="0.25">
      <c r="A341" s="9"/>
      <c r="B341" s="9" t="s">
        <v>192</v>
      </c>
      <c r="C341" s="14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9"/>
      <c r="S341" s="9"/>
      <c r="T341" s="9" t="s">
        <v>192</v>
      </c>
      <c r="U341" s="14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8"/>
      <c r="AH341" s="18"/>
      <c r="AI341" s="18"/>
      <c r="AJ341" s="19"/>
    </row>
    <row r="342" spans="1:36" ht="14.1" customHeight="1" x14ac:dyDescent="0.25">
      <c r="A342" s="9"/>
      <c r="B342" s="9" t="s">
        <v>192</v>
      </c>
      <c r="C342" s="14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9"/>
      <c r="S342" s="9"/>
      <c r="T342" s="9" t="s">
        <v>192</v>
      </c>
      <c r="U342" s="14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8"/>
      <c r="AH342" s="18"/>
      <c r="AI342" s="18"/>
      <c r="AJ342" s="19"/>
    </row>
    <row r="343" spans="1:36" ht="14.1" customHeight="1" x14ac:dyDescent="0.25">
      <c r="A343" s="9"/>
      <c r="B343" s="9" t="s">
        <v>192</v>
      </c>
      <c r="C343" s="14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9"/>
      <c r="S343" s="9"/>
      <c r="T343" s="9" t="s">
        <v>192</v>
      </c>
      <c r="U343" s="14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8"/>
      <c r="AH343" s="18"/>
      <c r="AI343" s="18"/>
      <c r="AJ343" s="19"/>
    </row>
    <row r="344" spans="1:36" ht="14.1" customHeight="1" x14ac:dyDescent="0.25">
      <c r="A344" s="9"/>
      <c r="B344" s="9" t="s">
        <v>192</v>
      </c>
      <c r="C344" s="14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9"/>
      <c r="S344" s="9"/>
      <c r="T344" s="9" t="s">
        <v>192</v>
      </c>
      <c r="U344" s="14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8"/>
      <c r="AH344" s="18"/>
      <c r="AI344" s="18"/>
      <c r="AJ344" s="19"/>
    </row>
    <row r="345" spans="1:36" ht="14.1" customHeight="1" x14ac:dyDescent="0.25">
      <c r="A345" s="9"/>
      <c r="B345" s="9" t="s">
        <v>192</v>
      </c>
      <c r="C345" s="14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9"/>
      <c r="S345" s="9"/>
      <c r="T345" s="9" t="s">
        <v>192</v>
      </c>
      <c r="U345" s="14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8"/>
      <c r="AH345" s="18"/>
      <c r="AI345" s="18"/>
      <c r="AJ345" s="19"/>
    </row>
    <row r="346" spans="1:36" ht="14.1" customHeight="1" x14ac:dyDescent="0.25">
      <c r="A346" s="9"/>
      <c r="B346" s="9" t="s">
        <v>192</v>
      </c>
      <c r="C346" s="14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9"/>
      <c r="S346" s="9"/>
      <c r="T346" s="9" t="s">
        <v>192</v>
      </c>
      <c r="U346" s="14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8"/>
      <c r="AH346" s="18"/>
      <c r="AI346" s="18"/>
      <c r="AJ346" s="19"/>
    </row>
    <row r="347" spans="1:36" ht="14.1" customHeight="1" x14ac:dyDescent="0.25">
      <c r="A347" s="9"/>
      <c r="B347" s="9" t="s">
        <v>192</v>
      </c>
      <c r="C347" s="14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9"/>
      <c r="S347" s="9"/>
      <c r="T347" s="9" t="s">
        <v>192</v>
      </c>
      <c r="U347" s="14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8"/>
      <c r="AH347" s="18"/>
      <c r="AI347" s="18"/>
      <c r="AJ347" s="19"/>
    </row>
    <row r="348" spans="1:36" ht="14.1" customHeight="1" x14ac:dyDescent="0.25">
      <c r="A348" s="9"/>
      <c r="B348" s="9" t="s">
        <v>192</v>
      </c>
      <c r="C348" s="14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9"/>
      <c r="S348" s="9"/>
      <c r="T348" s="9" t="s">
        <v>192</v>
      </c>
      <c r="U348" s="14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8"/>
      <c r="AH348" s="18"/>
      <c r="AI348" s="18"/>
      <c r="AJ348" s="19"/>
    </row>
    <row r="349" spans="1:36" ht="14.1" customHeight="1" x14ac:dyDescent="0.25">
      <c r="A349" s="9"/>
      <c r="B349" s="9" t="s">
        <v>192</v>
      </c>
      <c r="C349" s="14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9"/>
      <c r="S349" s="9"/>
      <c r="T349" s="9" t="s">
        <v>192</v>
      </c>
      <c r="U349" s="14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8"/>
      <c r="AH349" s="18"/>
      <c r="AI349" s="18"/>
      <c r="AJ349" s="19"/>
    </row>
    <row r="350" spans="1:36" ht="14.1" customHeight="1" x14ac:dyDescent="0.25">
      <c r="A350" s="9"/>
      <c r="B350" s="9" t="s">
        <v>192</v>
      </c>
      <c r="C350" s="14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9"/>
      <c r="S350" s="9"/>
      <c r="T350" s="9" t="s">
        <v>192</v>
      </c>
      <c r="U350" s="14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8"/>
      <c r="AH350" s="18"/>
      <c r="AI350" s="18"/>
      <c r="AJ350" s="19"/>
    </row>
    <row r="351" spans="1:36" ht="14.1" customHeight="1" x14ac:dyDescent="0.25">
      <c r="A351" s="9"/>
      <c r="B351" s="9" t="s">
        <v>192</v>
      </c>
      <c r="C351" s="14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9"/>
      <c r="S351" s="9"/>
      <c r="T351" s="9" t="s">
        <v>192</v>
      </c>
      <c r="U351" s="14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8"/>
      <c r="AH351" s="18"/>
      <c r="AI351" s="18"/>
      <c r="AJ351" s="19"/>
    </row>
    <row r="352" spans="1:36" ht="14.1" customHeight="1" x14ac:dyDescent="0.25">
      <c r="A352" s="20" t="s">
        <v>195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 t="s">
        <v>196</v>
      </c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</row>
    <row r="353" spans="1:36" ht="14.1" customHeight="1" x14ac:dyDescent="0.25">
      <c r="A353" s="21" t="s">
        <v>185</v>
      </c>
      <c r="B353" s="21"/>
      <c r="C353" s="22"/>
      <c r="D353" s="22"/>
      <c r="E353" s="21" t="s">
        <v>186</v>
      </c>
      <c r="F353" s="21"/>
      <c r="G353" s="22">
        <f>K278</f>
        <v>0</v>
      </c>
      <c r="H353" s="22"/>
      <c r="I353" s="15" t="s">
        <v>187</v>
      </c>
      <c r="J353" s="22">
        <f ca="1">D278</f>
        <v>15</v>
      </c>
      <c r="K353" s="22"/>
      <c r="L353" s="7"/>
      <c r="M353" s="7"/>
      <c r="N353" s="7"/>
      <c r="O353" s="7"/>
      <c r="P353" s="7"/>
      <c r="Q353" s="7"/>
      <c r="R353" s="7"/>
      <c r="S353" s="21" t="s">
        <v>185</v>
      </c>
      <c r="T353" s="21"/>
      <c r="U353" s="22"/>
      <c r="V353" s="22"/>
      <c r="W353" s="21" t="s">
        <v>186</v>
      </c>
      <c r="X353" s="21"/>
      <c r="Y353" s="22">
        <f>K279</f>
        <v>0</v>
      </c>
      <c r="Z353" s="22"/>
      <c r="AA353" s="13" t="s">
        <v>187</v>
      </c>
      <c r="AB353" s="22">
        <f ca="1">D279</f>
        <v>16</v>
      </c>
      <c r="AC353" s="22"/>
      <c r="AD353" s="7"/>
      <c r="AE353" s="7"/>
      <c r="AF353" s="7"/>
      <c r="AG353" s="7"/>
      <c r="AH353" s="7"/>
      <c r="AI353" s="7"/>
      <c r="AJ353" s="7"/>
    </row>
    <row r="354" spans="1:36" ht="14.1" customHeight="1" x14ac:dyDescent="0.25">
      <c r="A354" s="23" t="s">
        <v>188</v>
      </c>
      <c r="B354" s="23"/>
      <c r="C354" s="23"/>
      <c r="D354" s="24" t="s">
        <v>178</v>
      </c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3" t="s">
        <v>189</v>
      </c>
      <c r="P354" s="23"/>
      <c r="Q354" s="23"/>
      <c r="R354" s="23"/>
      <c r="S354" s="23" t="s">
        <v>188</v>
      </c>
      <c r="T354" s="23"/>
      <c r="U354" s="23"/>
      <c r="V354" s="24" t="s">
        <v>178</v>
      </c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3" t="s">
        <v>189</v>
      </c>
      <c r="AH354" s="23"/>
      <c r="AI354" s="23"/>
      <c r="AJ354" s="23"/>
    </row>
    <row r="355" spans="1:36" ht="14.1" customHeight="1" x14ac:dyDescent="0.25">
      <c r="A355" s="9"/>
      <c r="B355" s="9" t="s">
        <v>192</v>
      </c>
      <c r="C355" s="14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9"/>
      <c r="S355" s="9"/>
      <c r="T355" s="9" t="s">
        <v>192</v>
      </c>
      <c r="U355" s="14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8"/>
      <c r="AH355" s="18"/>
      <c r="AI355" s="18"/>
      <c r="AJ355" s="19"/>
    </row>
    <row r="356" spans="1:36" ht="14.1" customHeight="1" x14ac:dyDescent="0.25">
      <c r="A356" s="9"/>
      <c r="B356" s="9" t="s">
        <v>192</v>
      </c>
      <c r="C356" s="14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9"/>
      <c r="S356" s="9"/>
      <c r="T356" s="9" t="s">
        <v>192</v>
      </c>
      <c r="U356" s="14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8"/>
      <c r="AH356" s="18"/>
      <c r="AI356" s="18"/>
      <c r="AJ356" s="19"/>
    </row>
    <row r="357" spans="1:36" ht="14.1" customHeight="1" x14ac:dyDescent="0.25">
      <c r="A357" s="9"/>
      <c r="B357" s="9" t="s">
        <v>192</v>
      </c>
      <c r="C357" s="14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9"/>
      <c r="S357" s="9"/>
      <c r="T357" s="9" t="s">
        <v>192</v>
      </c>
      <c r="U357" s="14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8"/>
      <c r="AH357" s="18"/>
      <c r="AI357" s="18"/>
      <c r="AJ357" s="19"/>
    </row>
    <row r="358" spans="1:36" ht="14.1" customHeight="1" x14ac:dyDescent="0.25">
      <c r="A358" s="9"/>
      <c r="B358" s="9" t="s">
        <v>192</v>
      </c>
      <c r="C358" s="14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9"/>
      <c r="S358" s="9"/>
      <c r="T358" s="9" t="s">
        <v>192</v>
      </c>
      <c r="U358" s="14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8"/>
      <c r="AH358" s="18"/>
      <c r="AI358" s="18"/>
      <c r="AJ358" s="19"/>
    </row>
    <row r="359" spans="1:36" ht="14.1" customHeight="1" x14ac:dyDescent="0.25">
      <c r="A359" s="9"/>
      <c r="B359" s="9" t="s">
        <v>192</v>
      </c>
      <c r="C359" s="14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9"/>
      <c r="S359" s="9"/>
      <c r="T359" s="9" t="s">
        <v>192</v>
      </c>
      <c r="U359" s="14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8"/>
      <c r="AH359" s="18"/>
      <c r="AI359" s="18"/>
      <c r="AJ359" s="19"/>
    </row>
    <row r="360" spans="1:36" ht="14.1" customHeight="1" x14ac:dyDescent="0.25">
      <c r="A360" s="9"/>
      <c r="B360" s="9" t="s">
        <v>192</v>
      </c>
      <c r="C360" s="14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9"/>
      <c r="S360" s="9"/>
      <c r="T360" s="9" t="s">
        <v>192</v>
      </c>
      <c r="U360" s="14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8"/>
      <c r="AH360" s="18"/>
      <c r="AI360" s="18"/>
      <c r="AJ360" s="19"/>
    </row>
    <row r="361" spans="1:36" ht="14.1" customHeight="1" x14ac:dyDescent="0.25">
      <c r="A361" s="9"/>
      <c r="B361" s="9" t="s">
        <v>192</v>
      </c>
      <c r="C361" s="14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9"/>
      <c r="S361" s="9"/>
      <c r="T361" s="9" t="s">
        <v>192</v>
      </c>
      <c r="U361" s="14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8"/>
      <c r="AH361" s="18"/>
      <c r="AI361" s="18"/>
      <c r="AJ361" s="19"/>
    </row>
    <row r="362" spans="1:36" ht="14.1" customHeight="1" x14ac:dyDescent="0.25">
      <c r="A362" s="9"/>
      <c r="B362" s="9" t="s">
        <v>192</v>
      </c>
      <c r="C362" s="14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9"/>
      <c r="S362" s="9"/>
      <c r="T362" s="9" t="s">
        <v>192</v>
      </c>
      <c r="U362" s="14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8"/>
      <c r="AH362" s="18"/>
      <c r="AI362" s="18"/>
      <c r="AJ362" s="19"/>
    </row>
    <row r="363" spans="1:36" ht="14.1" customHeight="1" x14ac:dyDescent="0.25">
      <c r="A363" s="9"/>
      <c r="B363" s="9" t="s">
        <v>192</v>
      </c>
      <c r="C363" s="14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9"/>
      <c r="S363" s="9"/>
      <c r="T363" s="9" t="s">
        <v>192</v>
      </c>
      <c r="U363" s="14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8"/>
      <c r="AH363" s="18"/>
      <c r="AI363" s="18"/>
      <c r="AJ363" s="19"/>
    </row>
    <row r="364" spans="1:36" ht="14.1" customHeight="1" x14ac:dyDescent="0.25">
      <c r="A364" s="9"/>
      <c r="B364" s="9" t="s">
        <v>192</v>
      </c>
      <c r="C364" s="14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9"/>
      <c r="S364" s="9"/>
      <c r="T364" s="9" t="s">
        <v>192</v>
      </c>
      <c r="U364" s="14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8"/>
      <c r="AH364" s="18"/>
      <c r="AI364" s="18"/>
      <c r="AJ364" s="19"/>
    </row>
    <row r="365" spans="1:36" ht="14.1" customHeight="1" x14ac:dyDescent="0.25">
      <c r="A365" s="9"/>
      <c r="B365" s="9" t="s">
        <v>192</v>
      </c>
      <c r="C365" s="14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9"/>
      <c r="S365" s="9"/>
      <c r="T365" s="9" t="s">
        <v>192</v>
      </c>
      <c r="U365" s="14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8"/>
      <c r="AH365" s="18"/>
      <c r="AI365" s="18"/>
      <c r="AJ365" s="19"/>
    </row>
    <row r="366" spans="1:36" ht="14.1" customHeight="1" x14ac:dyDescent="0.25">
      <c r="A366" s="9"/>
      <c r="B366" s="9" t="s">
        <v>192</v>
      </c>
      <c r="C366" s="14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9"/>
      <c r="S366" s="9"/>
      <c r="T366" s="9" t="s">
        <v>192</v>
      </c>
      <c r="U366" s="14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8"/>
      <c r="AH366" s="18"/>
      <c r="AI366" s="18"/>
      <c r="AJ366" s="19"/>
    </row>
    <row r="367" spans="1:36" ht="14.1" customHeight="1" x14ac:dyDescent="0.25">
      <c r="A367" s="9"/>
      <c r="B367" s="9" t="s">
        <v>192</v>
      </c>
      <c r="C367" s="14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9"/>
      <c r="S367" s="9"/>
      <c r="T367" s="9" t="s">
        <v>192</v>
      </c>
      <c r="U367" s="14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8"/>
      <c r="AH367" s="18"/>
      <c r="AI367" s="18"/>
      <c r="AJ367" s="19"/>
    </row>
    <row r="368" spans="1:36" ht="14.1" customHeight="1" x14ac:dyDescent="0.25">
      <c r="A368" s="9"/>
      <c r="B368" s="9" t="s">
        <v>192</v>
      </c>
      <c r="C368" s="14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9"/>
      <c r="S368" s="9"/>
      <c r="T368" s="9" t="s">
        <v>192</v>
      </c>
      <c r="U368" s="14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8"/>
      <c r="AH368" s="18"/>
      <c r="AI368" s="18"/>
      <c r="AJ368" s="19"/>
    </row>
    <row r="369" spans="1:36" ht="14.1" customHeight="1" x14ac:dyDescent="0.25">
      <c r="A369" s="9"/>
      <c r="B369" s="9" t="s">
        <v>192</v>
      </c>
      <c r="C369" s="14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9"/>
      <c r="S369" s="9"/>
      <c r="T369" s="9" t="s">
        <v>192</v>
      </c>
      <c r="U369" s="14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8"/>
      <c r="AH369" s="18"/>
      <c r="AI369" s="18"/>
      <c r="AJ369" s="19"/>
    </row>
    <row r="370" spans="1:36" ht="14.1" customHeight="1" x14ac:dyDescent="0.25">
      <c r="A370" s="9"/>
      <c r="B370" s="9" t="s">
        <v>192</v>
      </c>
      <c r="C370" s="14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9"/>
      <c r="S370" s="9"/>
      <c r="T370" s="9" t="s">
        <v>192</v>
      </c>
      <c r="U370" s="14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8"/>
      <c r="AH370" s="18"/>
      <c r="AI370" s="18"/>
      <c r="AJ370" s="19"/>
    </row>
    <row r="371" spans="1:36" ht="14.1" customHeight="1" x14ac:dyDescent="0.25">
      <c r="A371" s="9"/>
      <c r="B371" s="9" t="s">
        <v>192</v>
      </c>
      <c r="C371" s="14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9"/>
      <c r="S371" s="9"/>
      <c r="T371" s="9" t="s">
        <v>192</v>
      </c>
      <c r="U371" s="14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8"/>
      <c r="AH371" s="18"/>
      <c r="AI371" s="18"/>
      <c r="AJ371" s="19"/>
    </row>
    <row r="372" spans="1:36" ht="14.1" customHeight="1" x14ac:dyDescent="0.25">
      <c r="A372" s="9"/>
      <c r="B372" s="9" t="s">
        <v>192</v>
      </c>
      <c r="C372" s="14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9"/>
      <c r="S372" s="9"/>
      <c r="T372" s="9" t="s">
        <v>192</v>
      </c>
      <c r="U372" s="14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8"/>
      <c r="AH372" s="18"/>
      <c r="AI372" s="18"/>
      <c r="AJ372" s="19"/>
    </row>
    <row r="373" spans="1:36" ht="14.1" customHeight="1" x14ac:dyDescent="0.25">
      <c r="A373" s="9"/>
      <c r="B373" s="9" t="s">
        <v>192</v>
      </c>
      <c r="C373" s="14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9"/>
      <c r="S373" s="9"/>
      <c r="T373" s="9" t="s">
        <v>192</v>
      </c>
      <c r="U373" s="14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8"/>
      <c r="AH373" s="18"/>
      <c r="AI373" s="18"/>
      <c r="AJ373" s="19"/>
    </row>
    <row r="374" spans="1:36" ht="14.1" customHeight="1" x14ac:dyDescent="0.25">
      <c r="A374" s="9"/>
      <c r="B374" s="9" t="s">
        <v>192</v>
      </c>
      <c r="C374" s="14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9"/>
      <c r="S374" s="9"/>
      <c r="T374" s="9" t="s">
        <v>192</v>
      </c>
      <c r="U374" s="14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8"/>
      <c r="AH374" s="18"/>
      <c r="AI374" s="18"/>
      <c r="AJ374" s="19"/>
    </row>
    <row r="375" spans="1:36" ht="14.1" customHeight="1" x14ac:dyDescent="0.25">
      <c r="A375" s="9"/>
      <c r="B375" s="9" t="s">
        <v>192</v>
      </c>
      <c r="C375" s="14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9"/>
      <c r="S375" s="9"/>
      <c r="T375" s="9" t="s">
        <v>192</v>
      </c>
      <c r="U375" s="14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8"/>
      <c r="AH375" s="18"/>
      <c r="AI375" s="18"/>
      <c r="AJ375" s="19"/>
    </row>
    <row r="376" spans="1:36" ht="14.1" customHeight="1" x14ac:dyDescent="0.25">
      <c r="A376" s="9"/>
      <c r="B376" s="9" t="s">
        <v>192</v>
      </c>
      <c r="C376" s="14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9"/>
      <c r="S376" s="9"/>
      <c r="T376" s="9" t="s">
        <v>192</v>
      </c>
      <c r="U376" s="14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8"/>
      <c r="AH376" s="18"/>
      <c r="AI376" s="18"/>
      <c r="AJ376" s="19"/>
    </row>
    <row r="377" spans="1:36" ht="14.1" customHeight="1" x14ac:dyDescent="0.25">
      <c r="A377" s="9"/>
      <c r="B377" s="9" t="s">
        <v>192</v>
      </c>
      <c r="C377" s="14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9"/>
      <c r="S377" s="9"/>
      <c r="T377" s="9" t="s">
        <v>192</v>
      </c>
      <c r="U377" s="14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8"/>
      <c r="AH377" s="18"/>
      <c r="AI377" s="18"/>
      <c r="AJ377" s="19"/>
    </row>
    <row r="378" spans="1:36" ht="14.1" customHeight="1" x14ac:dyDescent="0.25">
      <c r="A378" s="9"/>
      <c r="B378" s="9" t="s">
        <v>192</v>
      </c>
      <c r="C378" s="14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9"/>
      <c r="S378" s="9"/>
      <c r="T378" s="9" t="s">
        <v>192</v>
      </c>
      <c r="U378" s="14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8"/>
      <c r="AH378" s="18"/>
      <c r="AI378" s="18"/>
      <c r="AJ378" s="19"/>
    </row>
    <row r="379" spans="1:36" ht="14.1" customHeight="1" x14ac:dyDescent="0.25">
      <c r="A379" s="20" t="s">
        <v>197</v>
      </c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 t="s">
        <v>198</v>
      </c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</row>
    <row r="380" spans="1:36" ht="14.1" customHeight="1" x14ac:dyDescent="0.25">
      <c r="A380" s="21" t="s">
        <v>185</v>
      </c>
      <c r="B380" s="21"/>
      <c r="C380" s="22"/>
      <c r="D380" s="22"/>
      <c r="E380" s="21" t="s">
        <v>186</v>
      </c>
      <c r="F380" s="21"/>
      <c r="G380" s="22">
        <f>K280</f>
        <v>0</v>
      </c>
      <c r="H380" s="22"/>
      <c r="I380" s="15" t="s">
        <v>187</v>
      </c>
      <c r="J380" s="22">
        <f ca="1">D280</f>
        <v>17</v>
      </c>
      <c r="K380" s="22"/>
      <c r="L380" s="7"/>
      <c r="M380" s="7"/>
      <c r="N380" s="7"/>
      <c r="O380" s="7"/>
      <c r="P380" s="7"/>
      <c r="Q380" s="7"/>
      <c r="R380" s="7"/>
      <c r="S380" s="21" t="s">
        <v>185</v>
      </c>
      <c r="T380" s="21"/>
      <c r="U380" s="22"/>
      <c r="V380" s="22"/>
      <c r="W380" s="21" t="s">
        <v>186</v>
      </c>
      <c r="X380" s="21"/>
      <c r="Y380" s="22">
        <f>K281</f>
        <v>0</v>
      </c>
      <c r="Z380" s="22"/>
      <c r="AA380" s="13" t="s">
        <v>187</v>
      </c>
      <c r="AB380" s="22">
        <f ca="1">D281</f>
        <v>18</v>
      </c>
      <c r="AC380" s="22"/>
      <c r="AD380" s="7"/>
      <c r="AE380" s="7"/>
      <c r="AF380" s="7"/>
      <c r="AG380" s="7"/>
      <c r="AH380" s="7"/>
      <c r="AI380" s="7"/>
      <c r="AJ380" s="7"/>
    </row>
    <row r="381" spans="1:36" ht="14.1" customHeight="1" x14ac:dyDescent="0.25">
      <c r="A381" s="23" t="s">
        <v>188</v>
      </c>
      <c r="B381" s="23"/>
      <c r="C381" s="23"/>
      <c r="D381" s="24" t="s">
        <v>178</v>
      </c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3" t="s">
        <v>189</v>
      </c>
      <c r="P381" s="23"/>
      <c r="Q381" s="23"/>
      <c r="R381" s="23"/>
      <c r="S381" s="23" t="s">
        <v>188</v>
      </c>
      <c r="T381" s="23"/>
      <c r="U381" s="23"/>
      <c r="V381" s="24" t="s">
        <v>178</v>
      </c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3" t="s">
        <v>189</v>
      </c>
      <c r="AH381" s="23"/>
      <c r="AI381" s="23"/>
      <c r="AJ381" s="23"/>
    </row>
    <row r="382" spans="1:36" ht="14.1" customHeight="1" x14ac:dyDescent="0.25">
      <c r="A382" s="9"/>
      <c r="B382" s="9" t="s">
        <v>192</v>
      </c>
      <c r="C382" s="14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9"/>
      <c r="S382" s="9"/>
      <c r="T382" s="9" t="s">
        <v>192</v>
      </c>
      <c r="U382" s="14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8"/>
      <c r="AH382" s="18"/>
      <c r="AI382" s="18"/>
      <c r="AJ382" s="19"/>
    </row>
    <row r="383" spans="1:36" ht="14.1" customHeight="1" x14ac:dyDescent="0.25">
      <c r="A383" s="9"/>
      <c r="B383" s="9" t="s">
        <v>192</v>
      </c>
      <c r="C383" s="14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9"/>
      <c r="S383" s="9"/>
      <c r="T383" s="9" t="s">
        <v>192</v>
      </c>
      <c r="U383" s="14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8"/>
      <c r="AH383" s="18"/>
      <c r="AI383" s="18"/>
      <c r="AJ383" s="19"/>
    </row>
    <row r="384" spans="1:36" ht="14.1" customHeight="1" x14ac:dyDescent="0.25">
      <c r="A384" s="9"/>
      <c r="B384" s="9" t="s">
        <v>192</v>
      </c>
      <c r="C384" s="14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9"/>
      <c r="S384" s="9"/>
      <c r="T384" s="9" t="s">
        <v>192</v>
      </c>
      <c r="U384" s="14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8"/>
      <c r="AH384" s="18"/>
      <c r="AI384" s="18"/>
      <c r="AJ384" s="19"/>
    </row>
    <row r="385" spans="1:36" ht="14.1" customHeight="1" x14ac:dyDescent="0.25">
      <c r="A385" s="9"/>
      <c r="B385" s="9" t="s">
        <v>192</v>
      </c>
      <c r="C385" s="14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9"/>
      <c r="S385" s="9"/>
      <c r="T385" s="9" t="s">
        <v>192</v>
      </c>
      <c r="U385" s="14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8"/>
      <c r="AH385" s="18"/>
      <c r="AI385" s="18"/>
      <c r="AJ385" s="19"/>
    </row>
    <row r="386" spans="1:36" ht="14.1" customHeight="1" x14ac:dyDescent="0.25">
      <c r="A386" s="9"/>
      <c r="B386" s="9" t="s">
        <v>192</v>
      </c>
      <c r="C386" s="14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9"/>
      <c r="S386" s="9"/>
      <c r="T386" s="9" t="s">
        <v>192</v>
      </c>
      <c r="U386" s="14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8"/>
      <c r="AH386" s="18"/>
      <c r="AI386" s="18"/>
      <c r="AJ386" s="19"/>
    </row>
    <row r="387" spans="1:36" ht="14.1" customHeight="1" x14ac:dyDescent="0.25">
      <c r="A387" s="9"/>
      <c r="B387" s="9" t="s">
        <v>192</v>
      </c>
      <c r="C387" s="14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9"/>
      <c r="S387" s="9"/>
      <c r="T387" s="9" t="s">
        <v>192</v>
      </c>
      <c r="U387" s="14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8"/>
      <c r="AH387" s="18"/>
      <c r="AI387" s="18"/>
      <c r="AJ387" s="19"/>
    </row>
    <row r="388" spans="1:36" ht="14.1" customHeight="1" x14ac:dyDescent="0.25">
      <c r="A388" s="9"/>
      <c r="B388" s="9" t="s">
        <v>192</v>
      </c>
      <c r="C388" s="14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9"/>
      <c r="S388" s="9"/>
      <c r="T388" s="9" t="s">
        <v>192</v>
      </c>
      <c r="U388" s="14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8"/>
      <c r="AH388" s="18"/>
      <c r="AI388" s="18"/>
      <c r="AJ388" s="19"/>
    </row>
    <row r="389" spans="1:36" ht="14.1" customHeight="1" x14ac:dyDescent="0.25">
      <c r="A389" s="9"/>
      <c r="B389" s="9" t="s">
        <v>192</v>
      </c>
      <c r="C389" s="14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9"/>
      <c r="S389" s="9"/>
      <c r="T389" s="9" t="s">
        <v>192</v>
      </c>
      <c r="U389" s="14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8"/>
      <c r="AH389" s="18"/>
      <c r="AI389" s="18"/>
      <c r="AJ389" s="19"/>
    </row>
    <row r="390" spans="1:36" ht="14.1" customHeight="1" x14ac:dyDescent="0.25">
      <c r="A390" s="9"/>
      <c r="B390" s="9" t="s">
        <v>192</v>
      </c>
      <c r="C390" s="14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9"/>
      <c r="S390" s="9"/>
      <c r="T390" s="9" t="s">
        <v>192</v>
      </c>
      <c r="U390" s="14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8"/>
      <c r="AH390" s="18"/>
      <c r="AI390" s="18"/>
      <c r="AJ390" s="19"/>
    </row>
    <row r="391" spans="1:36" ht="14.1" customHeight="1" x14ac:dyDescent="0.25">
      <c r="A391" s="9"/>
      <c r="B391" s="9" t="s">
        <v>192</v>
      </c>
      <c r="C391" s="14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9"/>
      <c r="S391" s="9"/>
      <c r="T391" s="9" t="s">
        <v>192</v>
      </c>
      <c r="U391" s="14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8"/>
      <c r="AH391" s="18"/>
      <c r="AI391" s="18"/>
      <c r="AJ391" s="19"/>
    </row>
    <row r="392" spans="1:36" ht="14.1" customHeight="1" x14ac:dyDescent="0.25">
      <c r="A392" s="9"/>
      <c r="B392" s="9" t="s">
        <v>192</v>
      </c>
      <c r="C392" s="14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9"/>
      <c r="S392" s="9"/>
      <c r="T392" s="9" t="s">
        <v>192</v>
      </c>
      <c r="U392" s="14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8"/>
      <c r="AH392" s="18"/>
      <c r="AI392" s="18"/>
      <c r="AJ392" s="19"/>
    </row>
    <row r="393" spans="1:36" ht="14.1" customHeight="1" x14ac:dyDescent="0.25">
      <c r="A393" s="9"/>
      <c r="B393" s="9" t="s">
        <v>192</v>
      </c>
      <c r="C393" s="14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9"/>
      <c r="S393" s="9"/>
      <c r="T393" s="9" t="s">
        <v>192</v>
      </c>
      <c r="U393" s="14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8"/>
      <c r="AH393" s="18"/>
      <c r="AI393" s="18"/>
      <c r="AJ393" s="19"/>
    </row>
    <row r="394" spans="1:36" ht="14.1" customHeight="1" x14ac:dyDescent="0.25">
      <c r="A394" s="9"/>
      <c r="B394" s="9" t="s">
        <v>192</v>
      </c>
      <c r="C394" s="14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9"/>
      <c r="S394" s="9"/>
      <c r="T394" s="9" t="s">
        <v>192</v>
      </c>
      <c r="U394" s="14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8"/>
      <c r="AH394" s="18"/>
      <c r="AI394" s="18"/>
      <c r="AJ394" s="19"/>
    </row>
    <row r="395" spans="1:36" ht="14.1" customHeight="1" x14ac:dyDescent="0.25">
      <c r="A395" s="9"/>
      <c r="B395" s="9" t="s">
        <v>192</v>
      </c>
      <c r="C395" s="14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9"/>
      <c r="S395" s="9"/>
      <c r="T395" s="9" t="s">
        <v>192</v>
      </c>
      <c r="U395" s="14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8"/>
      <c r="AH395" s="18"/>
      <c r="AI395" s="18"/>
      <c r="AJ395" s="19"/>
    </row>
    <row r="396" spans="1:36" ht="14.1" customHeight="1" x14ac:dyDescent="0.25">
      <c r="A396" s="9"/>
      <c r="B396" s="9" t="s">
        <v>192</v>
      </c>
      <c r="C396" s="14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9"/>
      <c r="S396" s="9"/>
      <c r="T396" s="9" t="s">
        <v>192</v>
      </c>
      <c r="U396" s="14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8"/>
      <c r="AH396" s="18"/>
      <c r="AI396" s="18"/>
      <c r="AJ396" s="19"/>
    </row>
    <row r="397" spans="1:36" ht="14.1" customHeight="1" x14ac:dyDescent="0.25">
      <c r="A397" s="9"/>
      <c r="B397" s="9" t="s">
        <v>192</v>
      </c>
      <c r="C397" s="14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9"/>
      <c r="S397" s="9"/>
      <c r="T397" s="9" t="s">
        <v>192</v>
      </c>
      <c r="U397" s="14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8"/>
      <c r="AH397" s="18"/>
      <c r="AI397" s="18"/>
      <c r="AJ397" s="19"/>
    </row>
    <row r="398" spans="1:36" ht="14.1" customHeight="1" x14ac:dyDescent="0.25">
      <c r="A398" s="9"/>
      <c r="B398" s="9" t="s">
        <v>192</v>
      </c>
      <c r="C398" s="14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9"/>
      <c r="S398" s="9"/>
      <c r="T398" s="9" t="s">
        <v>192</v>
      </c>
      <c r="U398" s="14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8"/>
      <c r="AH398" s="18"/>
      <c r="AI398" s="18"/>
      <c r="AJ398" s="19"/>
    </row>
    <row r="399" spans="1:36" ht="14.1" customHeight="1" x14ac:dyDescent="0.25">
      <c r="A399" s="9"/>
      <c r="B399" s="9" t="s">
        <v>192</v>
      </c>
      <c r="C399" s="14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9"/>
      <c r="S399" s="9"/>
      <c r="T399" s="9" t="s">
        <v>192</v>
      </c>
      <c r="U399" s="14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8"/>
      <c r="AH399" s="18"/>
      <c r="AI399" s="18"/>
      <c r="AJ399" s="19"/>
    </row>
    <row r="400" spans="1:36" ht="14.1" customHeight="1" x14ac:dyDescent="0.25">
      <c r="A400" s="9"/>
      <c r="B400" s="9" t="s">
        <v>192</v>
      </c>
      <c r="C400" s="14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9"/>
      <c r="S400" s="9"/>
      <c r="T400" s="9" t="s">
        <v>192</v>
      </c>
      <c r="U400" s="14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8"/>
      <c r="AH400" s="18"/>
      <c r="AI400" s="18"/>
      <c r="AJ400" s="19"/>
    </row>
    <row r="401" spans="1:36" ht="14.1" customHeight="1" x14ac:dyDescent="0.25">
      <c r="A401" s="9"/>
      <c r="B401" s="9" t="s">
        <v>192</v>
      </c>
      <c r="C401" s="14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9"/>
      <c r="S401" s="9"/>
      <c r="T401" s="9" t="s">
        <v>192</v>
      </c>
      <c r="U401" s="14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8"/>
      <c r="AH401" s="18"/>
      <c r="AI401" s="18"/>
      <c r="AJ401" s="19"/>
    </row>
    <row r="402" spans="1:36" ht="14.1" customHeight="1" x14ac:dyDescent="0.25">
      <c r="A402" s="9"/>
      <c r="B402" s="9" t="s">
        <v>192</v>
      </c>
      <c r="C402" s="14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9"/>
      <c r="S402" s="9"/>
      <c r="T402" s="9" t="s">
        <v>192</v>
      </c>
      <c r="U402" s="14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8"/>
      <c r="AH402" s="18"/>
      <c r="AI402" s="18"/>
      <c r="AJ402" s="19"/>
    </row>
    <row r="403" spans="1:36" ht="14.1" customHeight="1" x14ac:dyDescent="0.25">
      <c r="A403" s="9"/>
      <c r="B403" s="9" t="s">
        <v>192</v>
      </c>
      <c r="C403" s="14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9"/>
      <c r="S403" s="9"/>
      <c r="T403" s="9" t="s">
        <v>192</v>
      </c>
      <c r="U403" s="14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8"/>
      <c r="AH403" s="18"/>
      <c r="AI403" s="18"/>
      <c r="AJ403" s="19"/>
    </row>
    <row r="404" spans="1:36" ht="14.1" customHeight="1" x14ac:dyDescent="0.25">
      <c r="A404" s="9"/>
      <c r="B404" s="9" t="s">
        <v>192</v>
      </c>
      <c r="C404" s="14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9"/>
      <c r="S404" s="9"/>
      <c r="T404" s="9" t="s">
        <v>192</v>
      </c>
      <c r="U404" s="14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8"/>
      <c r="AH404" s="18"/>
      <c r="AI404" s="18"/>
      <c r="AJ404" s="19"/>
    </row>
    <row r="405" spans="1:36" ht="14.1" customHeight="1" x14ac:dyDescent="0.25">
      <c r="A405" s="9"/>
      <c r="B405" s="9" t="s">
        <v>192</v>
      </c>
      <c r="C405" s="14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9"/>
      <c r="S405" s="9"/>
      <c r="T405" s="9" t="s">
        <v>192</v>
      </c>
      <c r="U405" s="14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8"/>
      <c r="AH405" s="18"/>
      <c r="AI405" s="18"/>
      <c r="AJ405" s="19"/>
    </row>
    <row r="406" spans="1:36" ht="14.1" customHeight="1" x14ac:dyDescent="0.25">
      <c r="A406" s="20" t="s">
        <v>199</v>
      </c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</row>
    <row r="407" spans="1:36" ht="14.1" customHeight="1" x14ac:dyDescent="0.25">
      <c r="A407" s="21" t="s">
        <v>185</v>
      </c>
      <c r="B407" s="21"/>
      <c r="C407" s="22"/>
      <c r="D407" s="22"/>
      <c r="E407" s="21" t="s">
        <v>186</v>
      </c>
      <c r="F407" s="21"/>
      <c r="G407" s="22">
        <f>K282</f>
        <v>0</v>
      </c>
      <c r="H407" s="22"/>
      <c r="I407" s="13" t="s">
        <v>187</v>
      </c>
      <c r="J407" s="22">
        <f ca="1">D282</f>
        <v>19</v>
      </c>
      <c r="K407" s="22"/>
      <c r="L407" s="7"/>
      <c r="M407" s="7"/>
      <c r="N407" s="7"/>
      <c r="O407" s="7"/>
      <c r="P407" s="7"/>
      <c r="Q407" s="7"/>
      <c r="R407" s="7"/>
    </row>
    <row r="408" spans="1:36" ht="14.1" customHeight="1" x14ac:dyDescent="0.25">
      <c r="A408" s="23" t="s">
        <v>188</v>
      </c>
      <c r="B408" s="23"/>
      <c r="C408" s="23"/>
      <c r="D408" s="24" t="s">
        <v>178</v>
      </c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3" t="s">
        <v>189</v>
      </c>
      <c r="P408" s="23"/>
      <c r="Q408" s="23"/>
      <c r="R408" s="23"/>
    </row>
    <row r="409" spans="1:36" ht="14.1" customHeight="1" x14ac:dyDescent="0.25">
      <c r="A409" s="9"/>
      <c r="B409" s="9" t="s">
        <v>192</v>
      </c>
      <c r="C409" s="14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9"/>
    </row>
    <row r="410" spans="1:36" ht="14.1" customHeight="1" x14ac:dyDescent="0.25">
      <c r="A410" s="9"/>
      <c r="B410" s="9" t="s">
        <v>192</v>
      </c>
      <c r="C410" s="14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9"/>
    </row>
    <row r="411" spans="1:36" ht="14.1" customHeight="1" x14ac:dyDescent="0.25">
      <c r="A411" s="9"/>
      <c r="B411" s="9" t="s">
        <v>192</v>
      </c>
      <c r="C411" s="14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9"/>
    </row>
    <row r="412" spans="1:36" ht="14.1" customHeight="1" x14ac:dyDescent="0.25">
      <c r="A412" s="9"/>
      <c r="B412" s="9" t="s">
        <v>192</v>
      </c>
      <c r="C412" s="14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9"/>
    </row>
    <row r="413" spans="1:36" ht="14.1" customHeight="1" x14ac:dyDescent="0.25">
      <c r="A413" s="9"/>
      <c r="B413" s="9" t="s">
        <v>192</v>
      </c>
      <c r="C413" s="14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9"/>
    </row>
    <row r="414" spans="1:36" ht="14.1" customHeight="1" x14ac:dyDescent="0.25">
      <c r="A414" s="9"/>
      <c r="B414" s="9" t="s">
        <v>192</v>
      </c>
      <c r="C414" s="14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9"/>
    </row>
    <row r="415" spans="1:36" ht="14.1" customHeight="1" x14ac:dyDescent="0.25">
      <c r="A415" s="9"/>
      <c r="B415" s="9" t="s">
        <v>192</v>
      </c>
      <c r="C415" s="14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9"/>
    </row>
    <row r="416" spans="1:36" ht="14.1" customHeight="1" x14ac:dyDescent="0.25">
      <c r="A416" s="9"/>
      <c r="B416" s="9" t="s">
        <v>192</v>
      </c>
      <c r="C416" s="14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9"/>
    </row>
    <row r="417" spans="1:18" ht="14.1" customHeight="1" x14ac:dyDescent="0.25">
      <c r="A417" s="9"/>
      <c r="B417" s="9" t="s">
        <v>192</v>
      </c>
      <c r="C417" s="14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9"/>
    </row>
    <row r="418" spans="1:18" ht="14.1" customHeight="1" x14ac:dyDescent="0.25">
      <c r="A418" s="9"/>
      <c r="B418" s="9" t="s">
        <v>192</v>
      </c>
      <c r="C418" s="14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9"/>
    </row>
    <row r="419" spans="1:18" ht="14.1" customHeight="1" x14ac:dyDescent="0.25">
      <c r="A419" s="9"/>
      <c r="B419" s="9" t="s">
        <v>192</v>
      </c>
      <c r="C419" s="14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9"/>
    </row>
    <row r="420" spans="1:18" ht="14.1" customHeight="1" x14ac:dyDescent="0.25">
      <c r="A420" s="9"/>
      <c r="B420" s="9" t="s">
        <v>192</v>
      </c>
      <c r="C420" s="14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9"/>
    </row>
    <row r="421" spans="1:18" ht="14.1" customHeight="1" x14ac:dyDescent="0.25">
      <c r="A421" s="9"/>
      <c r="B421" s="9" t="s">
        <v>192</v>
      </c>
      <c r="C421" s="14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9"/>
    </row>
    <row r="422" spans="1:18" ht="14.1" customHeight="1" x14ac:dyDescent="0.25">
      <c r="A422" s="9"/>
      <c r="B422" s="9" t="s">
        <v>192</v>
      </c>
      <c r="C422" s="14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9"/>
    </row>
    <row r="423" spans="1:18" ht="14.1" customHeight="1" x14ac:dyDescent="0.25">
      <c r="A423" s="9"/>
      <c r="B423" s="9" t="s">
        <v>192</v>
      </c>
      <c r="C423" s="14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9"/>
    </row>
    <row r="424" spans="1:18" ht="14.1" customHeight="1" x14ac:dyDescent="0.25">
      <c r="A424" s="9"/>
      <c r="B424" s="9" t="s">
        <v>192</v>
      </c>
      <c r="C424" s="14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9"/>
    </row>
    <row r="425" spans="1:18" ht="14.1" customHeight="1" x14ac:dyDescent="0.25">
      <c r="A425" s="9"/>
      <c r="B425" s="9" t="s">
        <v>192</v>
      </c>
      <c r="C425" s="14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9"/>
    </row>
    <row r="426" spans="1:18" ht="14.1" customHeight="1" x14ac:dyDescent="0.25">
      <c r="A426" s="9"/>
      <c r="B426" s="9" t="s">
        <v>192</v>
      </c>
      <c r="C426" s="14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9"/>
    </row>
    <row r="427" spans="1:18" ht="14.1" customHeight="1" x14ac:dyDescent="0.25">
      <c r="A427" s="9"/>
      <c r="B427" s="9" t="s">
        <v>192</v>
      </c>
      <c r="C427" s="14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9"/>
    </row>
    <row r="428" spans="1:18" ht="14.1" customHeight="1" x14ac:dyDescent="0.25">
      <c r="A428" s="9"/>
      <c r="B428" s="9" t="s">
        <v>192</v>
      </c>
      <c r="C428" s="14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9"/>
    </row>
    <row r="429" spans="1:18" ht="14.1" customHeight="1" x14ac:dyDescent="0.25">
      <c r="A429" s="9"/>
      <c r="B429" s="9" t="s">
        <v>192</v>
      </c>
      <c r="C429" s="14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9"/>
    </row>
    <row r="430" spans="1:18" ht="14.1" customHeight="1" x14ac:dyDescent="0.25">
      <c r="A430" s="9"/>
      <c r="B430" s="9" t="s">
        <v>192</v>
      </c>
      <c r="C430" s="14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9"/>
    </row>
    <row r="431" spans="1:18" ht="14.1" customHeight="1" x14ac:dyDescent="0.25">
      <c r="A431" s="9"/>
      <c r="B431" s="9" t="s">
        <v>192</v>
      </c>
      <c r="C431" s="14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9"/>
    </row>
    <row r="432" spans="1:18" ht="14.1" customHeight="1" x14ac:dyDescent="0.25">
      <c r="A432" s="9"/>
      <c r="B432" s="9" t="s">
        <v>192</v>
      </c>
      <c r="C432" s="14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9"/>
    </row>
  </sheetData>
  <mergeCells count="1906">
    <mergeCell ref="AK74:AL74"/>
    <mergeCell ref="D287:N287"/>
    <mergeCell ref="O287:R287"/>
    <mergeCell ref="A286:C286"/>
    <mergeCell ref="D286:N286"/>
    <mergeCell ref="O286:R286"/>
    <mergeCell ref="A284:R284"/>
    <mergeCell ref="A285:B285"/>
    <mergeCell ref="C285:D285"/>
    <mergeCell ref="E285:F285"/>
    <mergeCell ref="G285:H285"/>
    <mergeCell ref="J285:K285"/>
    <mergeCell ref="AG301:AJ301"/>
    <mergeCell ref="V301:AF301"/>
    <mergeCell ref="V324:AF324"/>
    <mergeCell ref="AG324:AJ324"/>
    <mergeCell ref="V321:AF321"/>
    <mergeCell ref="AG321:AJ321"/>
    <mergeCell ref="V322:AF322"/>
    <mergeCell ref="AG322:AJ322"/>
    <mergeCell ref="V323:AF323"/>
    <mergeCell ref="AG323:AJ323"/>
    <mergeCell ref="V318:AF318"/>
    <mergeCell ref="AG318:AJ318"/>
    <mergeCell ref="V319:AF319"/>
    <mergeCell ref="AG319:AJ319"/>
    <mergeCell ref="V320:AF320"/>
    <mergeCell ref="AG320:AJ320"/>
    <mergeCell ref="V315:AF315"/>
    <mergeCell ref="AG315:AJ315"/>
    <mergeCell ref="V316:AF316"/>
    <mergeCell ref="AG316:AJ316"/>
    <mergeCell ref="V317:AF317"/>
    <mergeCell ref="AG317:AJ317"/>
    <mergeCell ref="V312:AF312"/>
    <mergeCell ref="AG312:AJ312"/>
    <mergeCell ref="V313:AF313"/>
    <mergeCell ref="AG313:AJ313"/>
    <mergeCell ref="V314:AF314"/>
    <mergeCell ref="AG314:AJ314"/>
    <mergeCell ref="V309:AF309"/>
    <mergeCell ref="AG309:AJ309"/>
    <mergeCell ref="V310:AF310"/>
    <mergeCell ref="AG310:AJ310"/>
    <mergeCell ref="V311:AF311"/>
    <mergeCell ref="AG311:AJ311"/>
    <mergeCell ref="V306:AF306"/>
    <mergeCell ref="AG306:AJ306"/>
    <mergeCell ref="V307:AF307"/>
    <mergeCell ref="AG307:AJ307"/>
    <mergeCell ref="V308:AF308"/>
    <mergeCell ref="AG308:AJ308"/>
    <mergeCell ref="V303:AF303"/>
    <mergeCell ref="AG303:AJ303"/>
    <mergeCell ref="V304:AF304"/>
    <mergeCell ref="AG304:AJ304"/>
    <mergeCell ref="V305:AF305"/>
    <mergeCell ref="AG305:AJ305"/>
    <mergeCell ref="V302:AF302"/>
    <mergeCell ref="AG302:AJ302"/>
    <mergeCell ref="AG300:AJ300"/>
    <mergeCell ref="V300:AF300"/>
    <mergeCell ref="S299:U299"/>
    <mergeCell ref="V299:AF299"/>
    <mergeCell ref="AG299:AJ299"/>
    <mergeCell ref="AB298:AC298"/>
    <mergeCell ref="Y298:Z298"/>
    <mergeCell ref="W298:X298"/>
    <mergeCell ref="U298:V298"/>
    <mergeCell ref="S298:T298"/>
    <mergeCell ref="S297:AJ297"/>
    <mergeCell ref="S294:U294"/>
    <mergeCell ref="V294:AF294"/>
    <mergeCell ref="AG294:AJ294"/>
    <mergeCell ref="S295:U295"/>
    <mergeCell ref="V295:AF295"/>
    <mergeCell ref="AG295:AJ295"/>
    <mergeCell ref="S296:U296"/>
    <mergeCell ref="V296:AF296"/>
    <mergeCell ref="AG296:AJ296"/>
    <mergeCell ref="S291:U291"/>
    <mergeCell ref="V291:AF291"/>
    <mergeCell ref="AG291:AJ291"/>
    <mergeCell ref="S292:U292"/>
    <mergeCell ref="V292:AF292"/>
    <mergeCell ref="AG292:AJ292"/>
    <mergeCell ref="S293:U293"/>
    <mergeCell ref="V293:AF293"/>
    <mergeCell ref="AG293:AJ293"/>
    <mergeCell ref="S288:U288"/>
    <mergeCell ref="V288:AF288"/>
    <mergeCell ref="AG288:AJ288"/>
    <mergeCell ref="S289:U289"/>
    <mergeCell ref="V289:AF289"/>
    <mergeCell ref="AG289:AJ289"/>
    <mergeCell ref="S290:U290"/>
    <mergeCell ref="V290:AF290"/>
    <mergeCell ref="AG290:AJ290"/>
    <mergeCell ref="S285:U285"/>
    <mergeCell ref="V285:AF285"/>
    <mergeCell ref="AG285:AJ285"/>
    <mergeCell ref="S286:U286"/>
    <mergeCell ref="V286:AF286"/>
    <mergeCell ref="AG286:AJ286"/>
    <mergeCell ref="S287:U287"/>
    <mergeCell ref="V287:AF287"/>
    <mergeCell ref="AG287:AJ287"/>
    <mergeCell ref="S282:U282"/>
    <mergeCell ref="V282:AF282"/>
    <mergeCell ref="AG282:AJ282"/>
    <mergeCell ref="S283:U283"/>
    <mergeCell ref="V283:AF283"/>
    <mergeCell ref="AG283:AJ283"/>
    <mergeCell ref="S284:U284"/>
    <mergeCell ref="V284:AF284"/>
    <mergeCell ref="AG284:AJ284"/>
    <mergeCell ref="S279:U279"/>
    <mergeCell ref="V279:AF279"/>
    <mergeCell ref="AG279:AJ279"/>
    <mergeCell ref="S280:U280"/>
    <mergeCell ref="V280:AF280"/>
    <mergeCell ref="AG280:AJ280"/>
    <mergeCell ref="S281:U281"/>
    <mergeCell ref="V281:AF281"/>
    <mergeCell ref="AG281:AJ281"/>
    <mergeCell ref="S276:U276"/>
    <mergeCell ref="V276:AF276"/>
    <mergeCell ref="AG276:AJ276"/>
    <mergeCell ref="S277:U277"/>
    <mergeCell ref="V277:AF277"/>
    <mergeCell ref="AG277:AJ277"/>
    <mergeCell ref="S278:U278"/>
    <mergeCell ref="V278:AF278"/>
    <mergeCell ref="AG278:AJ278"/>
    <mergeCell ref="S273:U273"/>
    <mergeCell ref="AG273:AJ273"/>
    <mergeCell ref="V273:AF273"/>
    <mergeCell ref="S274:U274"/>
    <mergeCell ref="V274:AF274"/>
    <mergeCell ref="AG274:AJ274"/>
    <mergeCell ref="S275:U275"/>
    <mergeCell ref="V275:AF275"/>
    <mergeCell ref="AG275:AJ275"/>
    <mergeCell ref="A281:B281"/>
    <mergeCell ref="D281:E281"/>
    <mergeCell ref="G281:I281"/>
    <mergeCell ref="K281:M281"/>
    <mergeCell ref="O281:Q281"/>
    <mergeCell ref="A282:B282"/>
    <mergeCell ref="D282:E282"/>
    <mergeCell ref="G282:I282"/>
    <mergeCell ref="K282:M282"/>
    <mergeCell ref="O282:Q282"/>
    <mergeCell ref="A279:B279"/>
    <mergeCell ref="D279:E279"/>
    <mergeCell ref="G279:I279"/>
    <mergeCell ref="K279:M279"/>
    <mergeCell ref="O279:Q279"/>
    <mergeCell ref="A280:B280"/>
    <mergeCell ref="D280:E280"/>
    <mergeCell ref="G280:I280"/>
    <mergeCell ref="K280:M280"/>
    <mergeCell ref="O280:Q280"/>
    <mergeCell ref="A277:B277"/>
    <mergeCell ref="D277:E277"/>
    <mergeCell ref="G277:I277"/>
    <mergeCell ref="K277:M277"/>
    <mergeCell ref="O277:Q277"/>
    <mergeCell ref="A278:B278"/>
    <mergeCell ref="D278:E278"/>
    <mergeCell ref="G278:I278"/>
    <mergeCell ref="K278:M278"/>
    <mergeCell ref="O278:Q278"/>
    <mergeCell ref="A275:B275"/>
    <mergeCell ref="D275:E275"/>
    <mergeCell ref="G275:I275"/>
    <mergeCell ref="K275:M275"/>
    <mergeCell ref="O275:Q275"/>
    <mergeCell ref="A276:B276"/>
    <mergeCell ref="D276:E276"/>
    <mergeCell ref="G276:I276"/>
    <mergeCell ref="K276:M276"/>
    <mergeCell ref="O276:Q276"/>
    <mergeCell ref="A273:B273"/>
    <mergeCell ref="D273:E273"/>
    <mergeCell ref="G273:I273"/>
    <mergeCell ref="K273:M273"/>
    <mergeCell ref="O273:Q273"/>
    <mergeCell ref="A274:B274"/>
    <mergeCell ref="D274:E274"/>
    <mergeCell ref="G274:I274"/>
    <mergeCell ref="K274:M274"/>
    <mergeCell ref="O274:Q274"/>
    <mergeCell ref="A270:J270"/>
    <mergeCell ref="K270:N270"/>
    <mergeCell ref="O270:AJ270"/>
    <mergeCell ref="A271:Q271"/>
    <mergeCell ref="O272:Q272"/>
    <mergeCell ref="K272:M272"/>
    <mergeCell ref="G272:I272"/>
    <mergeCell ref="D272:E272"/>
    <mergeCell ref="A272:B272"/>
    <mergeCell ref="S271:AJ271"/>
    <mergeCell ref="S272:T272"/>
    <mergeCell ref="U272:V272"/>
    <mergeCell ref="W272:X272"/>
    <mergeCell ref="Y272:Z272"/>
    <mergeCell ref="AB272:AC272"/>
    <mergeCell ref="A267:J267"/>
    <mergeCell ref="K267:N267"/>
    <mergeCell ref="O267:AJ267"/>
    <mergeCell ref="A268:J268"/>
    <mergeCell ref="K268:N268"/>
    <mergeCell ref="O268:AJ268"/>
    <mergeCell ref="A269:J269"/>
    <mergeCell ref="K269:N269"/>
    <mergeCell ref="O269:AJ269"/>
    <mergeCell ref="A264:J264"/>
    <mergeCell ref="K264:N264"/>
    <mergeCell ref="O264:AJ264"/>
    <mergeCell ref="A265:J265"/>
    <mergeCell ref="K265:N265"/>
    <mergeCell ref="O265:AJ265"/>
    <mergeCell ref="A266:J266"/>
    <mergeCell ref="K266:N266"/>
    <mergeCell ref="O266:AJ266"/>
    <mergeCell ref="A261:J261"/>
    <mergeCell ref="K261:N261"/>
    <mergeCell ref="O261:AJ261"/>
    <mergeCell ref="A262:J262"/>
    <mergeCell ref="K262:N262"/>
    <mergeCell ref="O262:AJ262"/>
    <mergeCell ref="A263:J263"/>
    <mergeCell ref="K263:N263"/>
    <mergeCell ref="O263:AJ263"/>
    <mergeCell ref="A258:J258"/>
    <mergeCell ref="K258:N258"/>
    <mergeCell ref="O258:AJ258"/>
    <mergeCell ref="A259:J259"/>
    <mergeCell ref="K259:N259"/>
    <mergeCell ref="O259:AJ259"/>
    <mergeCell ref="A260:J260"/>
    <mergeCell ref="K260:N260"/>
    <mergeCell ref="O260:AJ260"/>
    <mergeCell ref="A255:J255"/>
    <mergeCell ref="K255:N255"/>
    <mergeCell ref="O255:AJ255"/>
    <mergeCell ref="A256:J256"/>
    <mergeCell ref="K256:N256"/>
    <mergeCell ref="O256:AJ256"/>
    <mergeCell ref="A257:J257"/>
    <mergeCell ref="K257:N257"/>
    <mergeCell ref="O257:AJ257"/>
    <mergeCell ref="A252:J252"/>
    <mergeCell ref="K252:N252"/>
    <mergeCell ref="O252:AJ252"/>
    <mergeCell ref="A253:J253"/>
    <mergeCell ref="K253:N253"/>
    <mergeCell ref="O253:AJ253"/>
    <mergeCell ref="A254:J254"/>
    <mergeCell ref="K254:N254"/>
    <mergeCell ref="O254:AJ254"/>
    <mergeCell ref="A249:J249"/>
    <mergeCell ref="K249:N249"/>
    <mergeCell ref="O249:AJ249"/>
    <mergeCell ref="A250:J250"/>
    <mergeCell ref="K250:N250"/>
    <mergeCell ref="O250:AJ250"/>
    <mergeCell ref="A251:J251"/>
    <mergeCell ref="K251:N251"/>
    <mergeCell ref="O251:AJ251"/>
    <mergeCell ref="A246:J246"/>
    <mergeCell ref="K246:N246"/>
    <mergeCell ref="O246:AJ246"/>
    <mergeCell ref="A247:J247"/>
    <mergeCell ref="K247:N247"/>
    <mergeCell ref="O247:AJ247"/>
    <mergeCell ref="A248:J248"/>
    <mergeCell ref="K248:N248"/>
    <mergeCell ref="O248:AJ248"/>
    <mergeCell ref="A243:J243"/>
    <mergeCell ref="K243:N243"/>
    <mergeCell ref="O243:AJ243"/>
    <mergeCell ref="A244:J244"/>
    <mergeCell ref="K244:N244"/>
    <mergeCell ref="O244:AJ244"/>
    <mergeCell ref="A245:J245"/>
    <mergeCell ref="K245:N245"/>
    <mergeCell ref="O245:AJ245"/>
    <mergeCell ref="A240:J240"/>
    <mergeCell ref="K240:N240"/>
    <mergeCell ref="O240:AJ240"/>
    <mergeCell ref="A241:J241"/>
    <mergeCell ref="K241:N241"/>
    <mergeCell ref="O241:AJ241"/>
    <mergeCell ref="A242:J242"/>
    <mergeCell ref="K242:N242"/>
    <mergeCell ref="O242:AJ242"/>
    <mergeCell ref="A237:J237"/>
    <mergeCell ref="K237:N237"/>
    <mergeCell ref="O237:AJ237"/>
    <mergeCell ref="A238:J238"/>
    <mergeCell ref="K238:N238"/>
    <mergeCell ref="O238:AJ238"/>
    <mergeCell ref="A239:J239"/>
    <mergeCell ref="K239:N239"/>
    <mergeCell ref="O239:AJ239"/>
    <mergeCell ref="A234:J234"/>
    <mergeCell ref="K234:N234"/>
    <mergeCell ref="O234:AJ234"/>
    <mergeCell ref="A235:J235"/>
    <mergeCell ref="K235:N235"/>
    <mergeCell ref="O235:AJ235"/>
    <mergeCell ref="A236:J236"/>
    <mergeCell ref="K236:N236"/>
    <mergeCell ref="O236:AJ236"/>
    <mergeCell ref="A231:J231"/>
    <mergeCell ref="K231:N231"/>
    <mergeCell ref="O231:AJ231"/>
    <mergeCell ref="A232:J232"/>
    <mergeCell ref="K232:N232"/>
    <mergeCell ref="O232:AJ232"/>
    <mergeCell ref="A233:J233"/>
    <mergeCell ref="K233:N233"/>
    <mergeCell ref="O233:AJ233"/>
    <mergeCell ref="A228:J228"/>
    <mergeCell ref="K228:N228"/>
    <mergeCell ref="O228:AJ228"/>
    <mergeCell ref="A229:J229"/>
    <mergeCell ref="K229:N229"/>
    <mergeCell ref="O229:AJ229"/>
    <mergeCell ref="A230:J230"/>
    <mergeCell ref="K230:N230"/>
    <mergeCell ref="O230:AJ230"/>
    <mergeCell ref="A225:J225"/>
    <mergeCell ref="K225:N225"/>
    <mergeCell ref="O225:AJ225"/>
    <mergeCell ref="A226:J226"/>
    <mergeCell ref="K226:N226"/>
    <mergeCell ref="O226:AJ226"/>
    <mergeCell ref="A227:J227"/>
    <mergeCell ref="K227:N227"/>
    <mergeCell ref="O227:AJ227"/>
    <mergeCell ref="A222:J222"/>
    <mergeCell ref="K222:N222"/>
    <mergeCell ref="O222:AJ222"/>
    <mergeCell ref="A223:J223"/>
    <mergeCell ref="K223:N223"/>
    <mergeCell ref="O223:AJ223"/>
    <mergeCell ref="A224:J224"/>
    <mergeCell ref="K224:N224"/>
    <mergeCell ref="O224:AJ224"/>
    <mergeCell ref="A219:J219"/>
    <mergeCell ref="K219:N219"/>
    <mergeCell ref="O219:AJ219"/>
    <mergeCell ref="A220:J220"/>
    <mergeCell ref="K220:N220"/>
    <mergeCell ref="O220:AJ220"/>
    <mergeCell ref="A221:J221"/>
    <mergeCell ref="K221:N221"/>
    <mergeCell ref="O221:AJ221"/>
    <mergeCell ref="T215:AD215"/>
    <mergeCell ref="AE215:AG215"/>
    <mergeCell ref="AH215:AJ215"/>
    <mergeCell ref="T216:AG216"/>
    <mergeCell ref="AH216:AJ216"/>
    <mergeCell ref="A217:AJ217"/>
    <mergeCell ref="O218:AJ218"/>
    <mergeCell ref="K218:N218"/>
    <mergeCell ref="A218:J218"/>
    <mergeCell ref="T212:AD212"/>
    <mergeCell ref="AE212:AG212"/>
    <mergeCell ref="AH212:AJ212"/>
    <mergeCell ref="T213:AD213"/>
    <mergeCell ref="AE213:AG213"/>
    <mergeCell ref="AH213:AJ213"/>
    <mergeCell ref="T214:AD214"/>
    <mergeCell ref="AE214:AG214"/>
    <mergeCell ref="AH214:AJ214"/>
    <mergeCell ref="T209:AD209"/>
    <mergeCell ref="AE209:AG209"/>
    <mergeCell ref="AH209:AJ209"/>
    <mergeCell ref="T210:AD210"/>
    <mergeCell ref="AE210:AG210"/>
    <mergeCell ref="AH210:AJ210"/>
    <mergeCell ref="T211:AD211"/>
    <mergeCell ref="AE211:AG211"/>
    <mergeCell ref="AH211:AJ211"/>
    <mergeCell ref="T206:AD206"/>
    <mergeCell ref="AE206:AG206"/>
    <mergeCell ref="AH206:AJ206"/>
    <mergeCell ref="T207:AD207"/>
    <mergeCell ref="AE207:AG207"/>
    <mergeCell ref="AH207:AJ207"/>
    <mergeCell ref="T208:AD208"/>
    <mergeCell ref="AE208:AG208"/>
    <mergeCell ref="AH208:AJ208"/>
    <mergeCell ref="T203:AD203"/>
    <mergeCell ref="AE203:AG203"/>
    <mergeCell ref="AH203:AJ203"/>
    <mergeCell ref="T204:AD204"/>
    <mergeCell ref="AE204:AG204"/>
    <mergeCell ref="AH204:AJ204"/>
    <mergeCell ref="T205:AD205"/>
    <mergeCell ref="AE205:AG205"/>
    <mergeCell ref="AH205:AJ205"/>
    <mergeCell ref="T200:AD200"/>
    <mergeCell ref="AE200:AG200"/>
    <mergeCell ref="AH200:AJ200"/>
    <mergeCell ref="T201:AD201"/>
    <mergeCell ref="AE201:AG201"/>
    <mergeCell ref="AH201:AJ201"/>
    <mergeCell ref="T202:AD202"/>
    <mergeCell ref="AE202:AG202"/>
    <mergeCell ref="AH202:AJ202"/>
    <mergeCell ref="T197:AD197"/>
    <mergeCell ref="AE197:AG197"/>
    <mergeCell ref="AH197:AJ197"/>
    <mergeCell ref="T198:AD198"/>
    <mergeCell ref="AE198:AG198"/>
    <mergeCell ref="AH198:AJ198"/>
    <mergeCell ref="T199:AD199"/>
    <mergeCell ref="AE199:AG199"/>
    <mergeCell ref="AH199:AJ199"/>
    <mergeCell ref="T194:AD194"/>
    <mergeCell ref="AE194:AG194"/>
    <mergeCell ref="AH194:AJ194"/>
    <mergeCell ref="T195:AD195"/>
    <mergeCell ref="AE195:AG195"/>
    <mergeCell ref="AH195:AJ195"/>
    <mergeCell ref="T196:AD196"/>
    <mergeCell ref="AE196:AG196"/>
    <mergeCell ref="AH196:AJ196"/>
    <mergeCell ref="T191:AD191"/>
    <mergeCell ref="AE191:AG191"/>
    <mergeCell ref="AH191:AJ191"/>
    <mergeCell ref="T192:AD192"/>
    <mergeCell ref="AE192:AG192"/>
    <mergeCell ref="AH192:AJ192"/>
    <mergeCell ref="T193:AD193"/>
    <mergeCell ref="AE193:AG193"/>
    <mergeCell ref="AH193:AJ193"/>
    <mergeCell ref="T188:AD188"/>
    <mergeCell ref="AE188:AG188"/>
    <mergeCell ref="AH188:AJ188"/>
    <mergeCell ref="T189:AD189"/>
    <mergeCell ref="AE189:AG189"/>
    <mergeCell ref="AH189:AJ189"/>
    <mergeCell ref="T190:AD190"/>
    <mergeCell ref="AE190:AG190"/>
    <mergeCell ref="AH190:AJ190"/>
    <mergeCell ref="T184:AJ184"/>
    <mergeCell ref="T185:AD185"/>
    <mergeCell ref="AE185:AG185"/>
    <mergeCell ref="AH185:AJ185"/>
    <mergeCell ref="T186:AD186"/>
    <mergeCell ref="AE186:AG186"/>
    <mergeCell ref="AH186:AJ186"/>
    <mergeCell ref="T187:AD187"/>
    <mergeCell ref="AE187:AG187"/>
    <mergeCell ref="AH187:AJ187"/>
    <mergeCell ref="AE180:AG180"/>
    <mergeCell ref="AH180:AJ180"/>
    <mergeCell ref="T181:AD181"/>
    <mergeCell ref="AE181:AG181"/>
    <mergeCell ref="AH181:AJ181"/>
    <mergeCell ref="T182:AD182"/>
    <mergeCell ref="AE182:AG182"/>
    <mergeCell ref="AH182:AJ182"/>
    <mergeCell ref="T183:AG183"/>
    <mergeCell ref="AH183:AJ183"/>
    <mergeCell ref="O216:Q216"/>
    <mergeCell ref="A216:N216"/>
    <mergeCell ref="T173:AJ173"/>
    <mergeCell ref="T174:AD174"/>
    <mergeCell ref="AE174:AG174"/>
    <mergeCell ref="AH174:AJ174"/>
    <mergeCell ref="T175:AD175"/>
    <mergeCell ref="AE175:AG175"/>
    <mergeCell ref="AH175:AJ175"/>
    <mergeCell ref="T176:AD176"/>
    <mergeCell ref="AE176:AG176"/>
    <mergeCell ref="AH176:AJ176"/>
    <mergeCell ref="T177:AD177"/>
    <mergeCell ref="AE177:AG177"/>
    <mergeCell ref="AH177:AJ177"/>
    <mergeCell ref="T178:AD178"/>
    <mergeCell ref="AE178:AG178"/>
    <mergeCell ref="AH178:AJ178"/>
    <mergeCell ref="T179:AD179"/>
    <mergeCell ref="AE179:AG179"/>
    <mergeCell ref="AH179:AJ179"/>
    <mergeCell ref="T180:AD180"/>
    <mergeCell ref="A213:K213"/>
    <mergeCell ref="L213:N213"/>
    <mergeCell ref="O213:Q213"/>
    <mergeCell ref="A214:K214"/>
    <mergeCell ref="L214:N214"/>
    <mergeCell ref="O214:Q214"/>
    <mergeCell ref="A215:K215"/>
    <mergeCell ref="L215:N215"/>
    <mergeCell ref="O215:Q215"/>
    <mergeCell ref="A210:K210"/>
    <mergeCell ref="L210:N210"/>
    <mergeCell ref="O210:Q210"/>
    <mergeCell ref="A211:K211"/>
    <mergeCell ref="L211:N211"/>
    <mergeCell ref="O211:Q211"/>
    <mergeCell ref="A212:K212"/>
    <mergeCell ref="L212:N212"/>
    <mergeCell ref="O212:Q212"/>
    <mergeCell ref="A207:K207"/>
    <mergeCell ref="L207:N207"/>
    <mergeCell ref="O207:Q207"/>
    <mergeCell ref="A208:K208"/>
    <mergeCell ref="L208:N208"/>
    <mergeCell ref="O208:Q208"/>
    <mergeCell ref="A209:K209"/>
    <mergeCell ref="L209:N209"/>
    <mergeCell ref="O209:Q209"/>
    <mergeCell ref="A204:K204"/>
    <mergeCell ref="L204:N204"/>
    <mergeCell ref="O204:Q204"/>
    <mergeCell ref="A205:K205"/>
    <mergeCell ref="L205:N205"/>
    <mergeCell ref="O205:Q205"/>
    <mergeCell ref="A206:K206"/>
    <mergeCell ref="L206:N206"/>
    <mergeCell ref="O206:Q206"/>
    <mergeCell ref="A201:K201"/>
    <mergeCell ref="L201:N201"/>
    <mergeCell ref="O201:Q201"/>
    <mergeCell ref="A202:K202"/>
    <mergeCell ref="L202:N202"/>
    <mergeCell ref="O202:Q202"/>
    <mergeCell ref="A203:K203"/>
    <mergeCell ref="L203:N203"/>
    <mergeCell ref="O203:Q203"/>
    <mergeCell ref="A198:K198"/>
    <mergeCell ref="L198:N198"/>
    <mergeCell ref="O198:Q198"/>
    <mergeCell ref="A199:K199"/>
    <mergeCell ref="L199:N199"/>
    <mergeCell ref="O199:Q199"/>
    <mergeCell ref="A200:K200"/>
    <mergeCell ref="L200:N200"/>
    <mergeCell ref="O200:Q200"/>
    <mergeCell ref="A195:K195"/>
    <mergeCell ref="L195:N195"/>
    <mergeCell ref="O195:Q195"/>
    <mergeCell ref="A196:K196"/>
    <mergeCell ref="L196:N196"/>
    <mergeCell ref="O196:Q196"/>
    <mergeCell ref="A197:K197"/>
    <mergeCell ref="L197:N197"/>
    <mergeCell ref="O197:Q197"/>
    <mergeCell ref="A192:K192"/>
    <mergeCell ref="L192:N192"/>
    <mergeCell ref="O192:Q192"/>
    <mergeCell ref="A193:K193"/>
    <mergeCell ref="L193:N193"/>
    <mergeCell ref="O193:Q193"/>
    <mergeCell ref="A194:K194"/>
    <mergeCell ref="L194:N194"/>
    <mergeCell ref="O194:Q194"/>
    <mergeCell ref="A189:K189"/>
    <mergeCell ref="L189:N189"/>
    <mergeCell ref="O189:Q189"/>
    <mergeCell ref="A190:K190"/>
    <mergeCell ref="L190:N190"/>
    <mergeCell ref="O190:Q190"/>
    <mergeCell ref="A191:K191"/>
    <mergeCell ref="L191:N191"/>
    <mergeCell ref="O191:Q191"/>
    <mergeCell ref="A186:K186"/>
    <mergeCell ref="L186:N186"/>
    <mergeCell ref="O186:Q186"/>
    <mergeCell ref="A187:K187"/>
    <mergeCell ref="L187:N187"/>
    <mergeCell ref="O187:Q187"/>
    <mergeCell ref="A188:K188"/>
    <mergeCell ref="L188:N188"/>
    <mergeCell ref="O188:Q188"/>
    <mergeCell ref="A183:K183"/>
    <mergeCell ref="L183:N183"/>
    <mergeCell ref="O183:Q183"/>
    <mergeCell ref="A184:K184"/>
    <mergeCell ref="L184:N184"/>
    <mergeCell ref="O184:Q184"/>
    <mergeCell ref="A185:K185"/>
    <mergeCell ref="L185:N185"/>
    <mergeCell ref="O185:Q185"/>
    <mergeCell ref="A180:K180"/>
    <mergeCell ref="L180:N180"/>
    <mergeCell ref="O180:Q180"/>
    <mergeCell ref="A181:K181"/>
    <mergeCell ref="L181:N181"/>
    <mergeCell ref="O181:Q181"/>
    <mergeCell ref="A182:K182"/>
    <mergeCell ref="L182:N182"/>
    <mergeCell ref="O182:Q182"/>
    <mergeCell ref="A177:K177"/>
    <mergeCell ref="L177:N177"/>
    <mergeCell ref="O177:Q177"/>
    <mergeCell ref="A178:K178"/>
    <mergeCell ref="L178:N178"/>
    <mergeCell ref="O178:Q178"/>
    <mergeCell ref="A179:K179"/>
    <mergeCell ref="L179:N179"/>
    <mergeCell ref="O179:Q179"/>
    <mergeCell ref="A173:Q173"/>
    <mergeCell ref="O174:Q174"/>
    <mergeCell ref="L174:N174"/>
    <mergeCell ref="A174:K174"/>
    <mergeCell ref="A175:K175"/>
    <mergeCell ref="L175:N175"/>
    <mergeCell ref="O175:Q175"/>
    <mergeCell ref="A176:K176"/>
    <mergeCell ref="L176:N176"/>
    <mergeCell ref="O176:Q176"/>
    <mergeCell ref="T170:AD170"/>
    <mergeCell ref="AE170:AG170"/>
    <mergeCell ref="AH170:AJ170"/>
    <mergeCell ref="T171:AD171"/>
    <mergeCell ref="AE171:AG171"/>
    <mergeCell ref="AH171:AJ171"/>
    <mergeCell ref="T172:AD172"/>
    <mergeCell ref="AE172:AG172"/>
    <mergeCell ref="AH172:AJ172"/>
    <mergeCell ref="AE166:AG166"/>
    <mergeCell ref="AH166:AJ166"/>
    <mergeCell ref="T167:AD167"/>
    <mergeCell ref="AE167:AG167"/>
    <mergeCell ref="AH167:AJ167"/>
    <mergeCell ref="T168:AD168"/>
    <mergeCell ref="AE168:AG168"/>
    <mergeCell ref="AH168:AJ168"/>
    <mergeCell ref="T169:AD169"/>
    <mergeCell ref="AE169:AG169"/>
    <mergeCell ref="AH169:AJ169"/>
    <mergeCell ref="A167:Q167"/>
    <mergeCell ref="F68:I69"/>
    <mergeCell ref="A169:F169"/>
    <mergeCell ref="A170:F170"/>
    <mergeCell ref="A171:F171"/>
    <mergeCell ref="A172:F172"/>
    <mergeCell ref="G168:K168"/>
    <mergeCell ref="M168:Q168"/>
    <mergeCell ref="G169:K169"/>
    <mergeCell ref="M169:Q169"/>
    <mergeCell ref="G170:K170"/>
    <mergeCell ref="G171:K171"/>
    <mergeCell ref="G172:K172"/>
    <mergeCell ref="M170:Q170"/>
    <mergeCell ref="M171:Q171"/>
    <mergeCell ref="M172:Q172"/>
    <mergeCell ref="A162:Q162"/>
    <mergeCell ref="B147:S147"/>
    <mergeCell ref="B143:S143"/>
    <mergeCell ref="B139:S139"/>
    <mergeCell ref="B135:S135"/>
    <mergeCell ref="B131:S131"/>
    <mergeCell ref="B127:S127"/>
    <mergeCell ref="B123:S123"/>
    <mergeCell ref="B119:S119"/>
    <mergeCell ref="A78:J78"/>
    <mergeCell ref="K78:O78"/>
    <mergeCell ref="P78:S78"/>
    <mergeCell ref="A81:J81"/>
    <mergeCell ref="K81:O81"/>
    <mergeCell ref="P81:S81"/>
    <mergeCell ref="A84:J84"/>
    <mergeCell ref="T162:AJ162"/>
    <mergeCell ref="A110:S110"/>
    <mergeCell ref="A163:Q163"/>
    <mergeCell ref="T163:AJ163"/>
    <mergeCell ref="A166:E166"/>
    <mergeCell ref="A165:E165"/>
    <mergeCell ref="A164:E164"/>
    <mergeCell ref="F164:G164"/>
    <mergeCell ref="F165:G165"/>
    <mergeCell ref="F166:G166"/>
    <mergeCell ref="H164:O164"/>
    <mergeCell ref="H165:O165"/>
    <mergeCell ref="H166:O166"/>
    <mergeCell ref="P164:Q164"/>
    <mergeCell ref="P165:Q165"/>
    <mergeCell ref="P166:Q166"/>
    <mergeCell ref="AH164:AJ164"/>
    <mergeCell ref="AE164:AG164"/>
    <mergeCell ref="T164:AD164"/>
    <mergeCell ref="T165:AD165"/>
    <mergeCell ref="AE165:AG165"/>
    <mergeCell ref="AH165:AJ165"/>
    <mergeCell ref="T166:AD166"/>
    <mergeCell ref="A157:Q157"/>
    <mergeCell ref="T157:AJ157"/>
    <mergeCell ref="A158:Q158"/>
    <mergeCell ref="T158:AJ158"/>
    <mergeCell ref="A159:Q159"/>
    <mergeCell ref="T159:AJ159"/>
    <mergeCell ref="A160:Q160"/>
    <mergeCell ref="T160:AJ160"/>
    <mergeCell ref="A161:Q161"/>
    <mergeCell ref="T161:AJ161"/>
    <mergeCell ref="T152:AJ152"/>
    <mergeCell ref="A152:Q152"/>
    <mergeCell ref="A153:Q153"/>
    <mergeCell ref="T153:AJ153"/>
    <mergeCell ref="A154:Q154"/>
    <mergeCell ref="T154:AJ154"/>
    <mergeCell ref="A155:Q155"/>
    <mergeCell ref="T155:AJ155"/>
    <mergeCell ref="A156:Q156"/>
    <mergeCell ref="T156:AJ156"/>
    <mergeCell ref="B149:S149"/>
    <mergeCell ref="T149:V149"/>
    <mergeCell ref="X149:Y149"/>
    <mergeCell ref="Z149:AB149"/>
    <mergeCell ref="AD149:AF149"/>
    <mergeCell ref="AH149:AJ149"/>
    <mergeCell ref="I150:L150"/>
    <mergeCell ref="B150:G150"/>
    <mergeCell ref="A151:Q151"/>
    <mergeCell ref="T151:AJ151"/>
    <mergeCell ref="T147:V147"/>
    <mergeCell ref="X147:Y147"/>
    <mergeCell ref="Z147:AB147"/>
    <mergeCell ref="AD147:AF147"/>
    <mergeCell ref="AH147:AJ147"/>
    <mergeCell ref="B148:S148"/>
    <mergeCell ref="T148:V148"/>
    <mergeCell ref="X148:Y148"/>
    <mergeCell ref="Z148:AB148"/>
    <mergeCell ref="AD148:AF148"/>
    <mergeCell ref="AH148:AJ148"/>
    <mergeCell ref="B145:S145"/>
    <mergeCell ref="T145:V145"/>
    <mergeCell ref="X145:Y145"/>
    <mergeCell ref="Z145:AB145"/>
    <mergeCell ref="AD145:AF145"/>
    <mergeCell ref="AH145:AJ145"/>
    <mergeCell ref="B146:S146"/>
    <mergeCell ref="T146:V146"/>
    <mergeCell ref="X146:Y146"/>
    <mergeCell ref="Z146:AB146"/>
    <mergeCell ref="AD146:AF146"/>
    <mergeCell ref="AH146:AJ146"/>
    <mergeCell ref="T143:V143"/>
    <mergeCell ref="X143:Y143"/>
    <mergeCell ref="Z143:AB143"/>
    <mergeCell ref="AD143:AF143"/>
    <mergeCell ref="AH143:AJ143"/>
    <mergeCell ref="B144:S144"/>
    <mergeCell ref="T144:V144"/>
    <mergeCell ref="X144:Y144"/>
    <mergeCell ref="Z144:AB144"/>
    <mergeCell ref="AD144:AF144"/>
    <mergeCell ref="AH144:AJ144"/>
    <mergeCell ref="B141:S141"/>
    <mergeCell ref="T141:V141"/>
    <mergeCell ref="X141:Y141"/>
    <mergeCell ref="Z141:AB141"/>
    <mergeCell ref="AD141:AF141"/>
    <mergeCell ref="AH141:AJ141"/>
    <mergeCell ref="B142:S142"/>
    <mergeCell ref="T142:V142"/>
    <mergeCell ref="X142:Y142"/>
    <mergeCell ref="Z142:AB142"/>
    <mergeCell ref="AD142:AF142"/>
    <mergeCell ref="AH142:AJ142"/>
    <mergeCell ref="T139:V139"/>
    <mergeCell ref="X139:Y139"/>
    <mergeCell ref="Z139:AB139"/>
    <mergeCell ref="AD139:AF139"/>
    <mergeCell ref="AH139:AJ139"/>
    <mergeCell ref="B140:S140"/>
    <mergeCell ref="T140:V140"/>
    <mergeCell ref="X140:Y140"/>
    <mergeCell ref="Z140:AB140"/>
    <mergeCell ref="AD140:AF140"/>
    <mergeCell ref="AH140:AJ140"/>
    <mergeCell ref="B137:S137"/>
    <mergeCell ref="T137:V137"/>
    <mergeCell ref="X137:Y137"/>
    <mergeCell ref="Z137:AB137"/>
    <mergeCell ref="AD137:AF137"/>
    <mergeCell ref="AH137:AJ137"/>
    <mergeCell ref="B138:S138"/>
    <mergeCell ref="T138:V138"/>
    <mergeCell ref="X138:Y138"/>
    <mergeCell ref="Z138:AB138"/>
    <mergeCell ref="AD138:AF138"/>
    <mergeCell ref="AH138:AJ138"/>
    <mergeCell ref="T135:V135"/>
    <mergeCell ref="X135:Y135"/>
    <mergeCell ref="Z135:AB135"/>
    <mergeCell ref="AD135:AF135"/>
    <mergeCell ref="AH135:AJ135"/>
    <mergeCell ref="B136:S136"/>
    <mergeCell ref="T136:V136"/>
    <mergeCell ref="X136:Y136"/>
    <mergeCell ref="Z136:AB136"/>
    <mergeCell ref="AD136:AF136"/>
    <mergeCell ref="AH136:AJ136"/>
    <mergeCell ref="B133:S133"/>
    <mergeCell ref="T133:V133"/>
    <mergeCell ref="X133:Y133"/>
    <mergeCell ref="Z133:AB133"/>
    <mergeCell ref="AD133:AF133"/>
    <mergeCell ref="AH133:AJ133"/>
    <mergeCell ref="B134:S134"/>
    <mergeCell ref="T134:V134"/>
    <mergeCell ref="X134:Y134"/>
    <mergeCell ref="Z134:AB134"/>
    <mergeCell ref="AD134:AF134"/>
    <mergeCell ref="AH134:AJ134"/>
    <mergeCell ref="T131:V131"/>
    <mergeCell ref="X131:Y131"/>
    <mergeCell ref="Z131:AB131"/>
    <mergeCell ref="AD131:AF131"/>
    <mergeCell ref="AH131:AJ131"/>
    <mergeCell ref="B132:S132"/>
    <mergeCell ref="T132:V132"/>
    <mergeCell ref="X132:Y132"/>
    <mergeCell ref="Z132:AB132"/>
    <mergeCell ref="AD132:AF132"/>
    <mergeCell ref="AH132:AJ132"/>
    <mergeCell ref="B129:S129"/>
    <mergeCell ref="T129:V129"/>
    <mergeCell ref="X129:Y129"/>
    <mergeCell ref="Z129:AB129"/>
    <mergeCell ref="AD129:AF129"/>
    <mergeCell ref="AH129:AJ129"/>
    <mergeCell ref="B130:S130"/>
    <mergeCell ref="T130:V130"/>
    <mergeCell ref="X130:Y130"/>
    <mergeCell ref="Z130:AB130"/>
    <mergeCell ref="AD130:AF130"/>
    <mergeCell ref="AH130:AJ130"/>
    <mergeCell ref="T127:V127"/>
    <mergeCell ref="X127:Y127"/>
    <mergeCell ref="Z127:AB127"/>
    <mergeCell ref="AD127:AF127"/>
    <mergeCell ref="AH127:AJ127"/>
    <mergeCell ref="B128:S128"/>
    <mergeCell ref="T128:V128"/>
    <mergeCell ref="X128:Y128"/>
    <mergeCell ref="Z128:AB128"/>
    <mergeCell ref="AD128:AF128"/>
    <mergeCell ref="AH128:AJ128"/>
    <mergeCell ref="B125:S125"/>
    <mergeCell ref="T125:V125"/>
    <mergeCell ref="X125:Y125"/>
    <mergeCell ref="Z125:AB125"/>
    <mergeCell ref="AD125:AF125"/>
    <mergeCell ref="AH125:AJ125"/>
    <mergeCell ref="B126:S126"/>
    <mergeCell ref="T126:V126"/>
    <mergeCell ref="X126:Y126"/>
    <mergeCell ref="Z126:AB126"/>
    <mergeCell ref="AD126:AF126"/>
    <mergeCell ref="AH126:AJ126"/>
    <mergeCell ref="J56:K56"/>
    <mergeCell ref="M56:N56"/>
    <mergeCell ref="P56:Q56"/>
    <mergeCell ref="S56:T56"/>
    <mergeCell ref="I57:I58"/>
    <mergeCell ref="T123:V123"/>
    <mergeCell ref="X123:Y123"/>
    <mergeCell ref="Z123:AB123"/>
    <mergeCell ref="AD123:AF123"/>
    <mergeCell ref="AH123:AJ123"/>
    <mergeCell ref="B124:S124"/>
    <mergeCell ref="T124:V124"/>
    <mergeCell ref="X124:Y124"/>
    <mergeCell ref="Z124:AB124"/>
    <mergeCell ref="AD124:AF124"/>
    <mergeCell ref="AH124:AJ124"/>
    <mergeCell ref="B121:S121"/>
    <mergeCell ref="T121:V121"/>
    <mergeCell ref="X121:Y121"/>
    <mergeCell ref="Z121:AB121"/>
    <mergeCell ref="AD121:AF121"/>
    <mergeCell ref="AH121:AJ121"/>
    <mergeCell ref="B122:S122"/>
    <mergeCell ref="T122:V122"/>
    <mergeCell ref="X122:Y122"/>
    <mergeCell ref="Z122:AB122"/>
    <mergeCell ref="AD122:AF122"/>
    <mergeCell ref="AH122:AJ122"/>
    <mergeCell ref="T119:V119"/>
    <mergeCell ref="X119:Y119"/>
    <mergeCell ref="Z119:AB119"/>
    <mergeCell ref="AD119:AF119"/>
    <mergeCell ref="AH119:AJ119"/>
    <mergeCell ref="B120:S120"/>
    <mergeCell ref="T120:V120"/>
    <mergeCell ref="X120:Y120"/>
    <mergeCell ref="Z120:AB120"/>
    <mergeCell ref="AD120:AF120"/>
    <mergeCell ref="AH120:AJ120"/>
    <mergeCell ref="B117:S117"/>
    <mergeCell ref="T117:V117"/>
    <mergeCell ref="X117:Y117"/>
    <mergeCell ref="Z117:AB117"/>
    <mergeCell ref="AD117:AF117"/>
    <mergeCell ref="AH117:AJ117"/>
    <mergeCell ref="B118:S118"/>
    <mergeCell ref="T118:V118"/>
    <mergeCell ref="X118:Y118"/>
    <mergeCell ref="Z118:AB118"/>
    <mergeCell ref="AD118:AF118"/>
    <mergeCell ref="AH118:AJ118"/>
    <mergeCell ref="T52:AJ52"/>
    <mergeCell ref="T53:AJ53"/>
    <mergeCell ref="T54:AJ54"/>
    <mergeCell ref="W36:AJ41"/>
    <mergeCell ref="A38:D39"/>
    <mergeCell ref="A40:D41"/>
    <mergeCell ref="E36:F37"/>
    <mergeCell ref="E38:F39"/>
    <mergeCell ref="E40:F41"/>
    <mergeCell ref="S38:S39"/>
    <mergeCell ref="Q40:R41"/>
    <mergeCell ref="S40:S41"/>
    <mergeCell ref="T36:U37"/>
    <mergeCell ref="T38:U39"/>
    <mergeCell ref="T40:U41"/>
    <mergeCell ref="P38:P39"/>
    <mergeCell ref="G38:G39"/>
    <mergeCell ref="J40:J41"/>
    <mergeCell ref="H40:I41"/>
    <mergeCell ref="M38:M39"/>
    <mergeCell ref="K40:L41"/>
    <mergeCell ref="G40:G41"/>
    <mergeCell ref="H35:I35"/>
    <mergeCell ref="K35:L35"/>
    <mergeCell ref="K36:L37"/>
    <mergeCell ref="K38:L39"/>
    <mergeCell ref="L27:N28"/>
    <mergeCell ref="O27:Q28"/>
    <mergeCell ref="L29:N30"/>
    <mergeCell ref="O29:Q30"/>
    <mergeCell ref="A34:AJ34"/>
    <mergeCell ref="A36:D37"/>
    <mergeCell ref="G36:G37"/>
    <mergeCell ref="J36:J37"/>
    <mergeCell ref="M36:M37"/>
    <mergeCell ref="P36:P37"/>
    <mergeCell ref="S36:S37"/>
    <mergeCell ref="W35:AJ35"/>
    <mergeCell ref="Q35:R35"/>
    <mergeCell ref="Q36:R37"/>
    <mergeCell ref="Q38:R39"/>
    <mergeCell ref="T35:U35"/>
    <mergeCell ref="J38:J39"/>
    <mergeCell ref="H36:I37"/>
    <mergeCell ref="H38:I39"/>
    <mergeCell ref="A1:AJ1"/>
    <mergeCell ref="A2:Q2"/>
    <mergeCell ref="T2:AJ2"/>
    <mergeCell ref="A3:Q3"/>
    <mergeCell ref="T3:AJ3"/>
    <mergeCell ref="A5:Q5"/>
    <mergeCell ref="T5:AJ5"/>
    <mergeCell ref="A6:Q6"/>
    <mergeCell ref="T6:AJ6"/>
    <mergeCell ref="A4:Q4"/>
    <mergeCell ref="T4:AJ4"/>
    <mergeCell ref="A27:F28"/>
    <mergeCell ref="A29:F30"/>
    <mergeCell ref="A31:F32"/>
    <mergeCell ref="G21:H22"/>
    <mergeCell ref="I21:J22"/>
    <mergeCell ref="G23:H24"/>
    <mergeCell ref="I23:J24"/>
    <mergeCell ref="G25:H26"/>
    <mergeCell ref="G27:H28"/>
    <mergeCell ref="I27:J28"/>
    <mergeCell ref="G29:H30"/>
    <mergeCell ref="I29:J30"/>
    <mergeCell ref="G31:H32"/>
    <mergeCell ref="I31:J32"/>
    <mergeCell ref="L20:N20"/>
    <mergeCell ref="O20:Q20"/>
    <mergeCell ref="L21:N22"/>
    <mergeCell ref="O21:Q22"/>
    <mergeCell ref="L23:N24"/>
    <mergeCell ref="O23:Q24"/>
    <mergeCell ref="A7:Q7"/>
    <mergeCell ref="AF25:AJ26"/>
    <mergeCell ref="AF24:AJ24"/>
    <mergeCell ref="T32:X32"/>
    <mergeCell ref="Y25:AA26"/>
    <mergeCell ref="Y24:AA24"/>
    <mergeCell ref="AB25:AD26"/>
    <mergeCell ref="Y28:AA29"/>
    <mergeCell ref="Y30:AA30"/>
    <mergeCell ref="Y31:AA31"/>
    <mergeCell ref="Y32:AA32"/>
    <mergeCell ref="Y27:AA27"/>
    <mergeCell ref="T28:X29"/>
    <mergeCell ref="T25:X26"/>
    <mergeCell ref="V56:W56"/>
    <mergeCell ref="Y56:Z56"/>
    <mergeCell ref="AB56:AC56"/>
    <mergeCell ref="M40:M41"/>
    <mergeCell ref="N35:O35"/>
    <mergeCell ref="N36:O37"/>
    <mergeCell ref="N38:O39"/>
    <mergeCell ref="A55:AJ55"/>
    <mergeCell ref="A43:Q43"/>
    <mergeCell ref="T43:AJ43"/>
    <mergeCell ref="A44:Q54"/>
    <mergeCell ref="T44:AJ44"/>
    <mergeCell ref="T45:AJ45"/>
    <mergeCell ref="T46:AJ46"/>
    <mergeCell ref="T47:AJ47"/>
    <mergeCell ref="T48:AJ48"/>
    <mergeCell ref="T49:AJ49"/>
    <mergeCell ref="T50:AJ50"/>
    <mergeCell ref="T51:AJ51"/>
    <mergeCell ref="T7:AJ7"/>
    <mergeCell ref="A8:Q8"/>
    <mergeCell ref="T8:AJ8"/>
    <mergeCell ref="A9:Q9"/>
    <mergeCell ref="T9:AJ9"/>
    <mergeCell ref="A10:Q10"/>
    <mergeCell ref="T10:AJ10"/>
    <mergeCell ref="A11:Q11"/>
    <mergeCell ref="T11:AJ11"/>
    <mergeCell ref="AB24:AD24"/>
    <mergeCell ref="L25:N26"/>
    <mergeCell ref="N40:O41"/>
    <mergeCell ref="P40:P41"/>
    <mergeCell ref="T30:X30"/>
    <mergeCell ref="T31:X31"/>
    <mergeCell ref="L31:N32"/>
    <mergeCell ref="O31:Q32"/>
    <mergeCell ref="T19:AJ19"/>
    <mergeCell ref="T21:W22"/>
    <mergeCell ref="X21:Z22"/>
    <mergeCell ref="AA21:AD22"/>
    <mergeCell ref="AE21:AG22"/>
    <mergeCell ref="AH21:AJ22"/>
    <mergeCell ref="AH20:AJ20"/>
    <mergeCell ref="A12:Q12"/>
    <mergeCell ref="T12:AJ12"/>
    <mergeCell ref="A13:Q13"/>
    <mergeCell ref="T13:AJ13"/>
    <mergeCell ref="A17:Q17"/>
    <mergeCell ref="T17:AJ17"/>
    <mergeCell ref="A19:Q19"/>
    <mergeCell ref="A14:Q14"/>
    <mergeCell ref="T14:AJ14"/>
    <mergeCell ref="A15:Q15"/>
    <mergeCell ref="T15:AJ15"/>
    <mergeCell ref="A16:Q16"/>
    <mergeCell ref="T16:AJ16"/>
    <mergeCell ref="A23:F24"/>
    <mergeCell ref="A21:F22"/>
    <mergeCell ref="A25:F26"/>
    <mergeCell ref="G20:H20"/>
    <mergeCell ref="I20:J20"/>
    <mergeCell ref="AE20:AG20"/>
    <mergeCell ref="T23:AJ23"/>
    <mergeCell ref="O25:Q26"/>
    <mergeCell ref="I25:J26"/>
    <mergeCell ref="A59:D60"/>
    <mergeCell ref="E59:F60"/>
    <mergeCell ref="H59:O60"/>
    <mergeCell ref="P59:Q60"/>
    <mergeCell ref="S59:AJ60"/>
    <mergeCell ref="P57:Q58"/>
    <mergeCell ref="R57:R58"/>
    <mergeCell ref="S57:T58"/>
    <mergeCell ref="U57:U58"/>
    <mergeCell ref="V57:W58"/>
    <mergeCell ref="X57:X58"/>
    <mergeCell ref="Y57:Z58"/>
    <mergeCell ref="AA57:AA58"/>
    <mergeCell ref="AB57:AC58"/>
    <mergeCell ref="A57:C58"/>
    <mergeCell ref="D57:E58"/>
    <mergeCell ref="F57:F58"/>
    <mergeCell ref="G57:H58"/>
    <mergeCell ref="J57:K58"/>
    <mergeCell ref="L57:L58"/>
    <mergeCell ref="M57:N58"/>
    <mergeCell ref="O57:O58"/>
    <mergeCell ref="J63:O64"/>
    <mergeCell ref="J68:O69"/>
    <mergeCell ref="P68:Q69"/>
    <mergeCell ref="P66:Q67"/>
    <mergeCell ref="P63:Q64"/>
    <mergeCell ref="R63:R64"/>
    <mergeCell ref="S63:T64"/>
    <mergeCell ref="U63:U64"/>
    <mergeCell ref="V63:W64"/>
    <mergeCell ref="X63:X64"/>
    <mergeCell ref="Y63:Z64"/>
    <mergeCell ref="R66:R67"/>
    <mergeCell ref="S66:T67"/>
    <mergeCell ref="U66:U67"/>
    <mergeCell ref="V66:W67"/>
    <mergeCell ref="X66:X67"/>
    <mergeCell ref="Y66:Z67"/>
    <mergeCell ref="S65:T65"/>
    <mergeCell ref="V65:W65"/>
    <mergeCell ref="Y65:Z65"/>
    <mergeCell ref="AB63:AJ64"/>
    <mergeCell ref="S68:AA69"/>
    <mergeCell ref="AB68:AJ69"/>
    <mergeCell ref="S70:AA71"/>
    <mergeCell ref="AB70:AJ71"/>
    <mergeCell ref="S62:T62"/>
    <mergeCell ref="V62:W62"/>
    <mergeCell ref="Y62:Z62"/>
    <mergeCell ref="A61:H61"/>
    <mergeCell ref="J61:AJ61"/>
    <mergeCell ref="AB28:AG29"/>
    <mergeCell ref="AB27:AG27"/>
    <mergeCell ref="A73:AJ73"/>
    <mergeCell ref="AF74:AJ74"/>
    <mergeCell ref="AB74:AE74"/>
    <mergeCell ref="X74:AA74"/>
    <mergeCell ref="T74:W74"/>
    <mergeCell ref="P74:S74"/>
    <mergeCell ref="K74:O74"/>
    <mergeCell ref="A74:J74"/>
    <mergeCell ref="A71:E72"/>
    <mergeCell ref="F71:G72"/>
    <mergeCell ref="H71:H72"/>
    <mergeCell ref="F70:G70"/>
    <mergeCell ref="I70:J70"/>
    <mergeCell ref="L70:M70"/>
    <mergeCell ref="K71:K72"/>
    <mergeCell ref="I71:J72"/>
    <mergeCell ref="L71:M72"/>
    <mergeCell ref="AB65:AC65"/>
    <mergeCell ref="A63:E64"/>
    <mergeCell ref="F63:G64"/>
    <mergeCell ref="AA66:AA67"/>
    <mergeCell ref="AB66:AC67"/>
    <mergeCell ref="A75:J75"/>
    <mergeCell ref="K75:O75"/>
    <mergeCell ref="P75:S75"/>
    <mergeCell ref="T75:W75"/>
    <mergeCell ref="X75:AA75"/>
    <mergeCell ref="AB75:AE75"/>
    <mergeCell ref="AF75:AJ75"/>
    <mergeCell ref="A76:J76"/>
    <mergeCell ref="K76:O76"/>
    <mergeCell ref="P76:S76"/>
    <mergeCell ref="T76:W76"/>
    <mergeCell ref="X76:AA76"/>
    <mergeCell ref="AB76:AE76"/>
    <mergeCell ref="AF76:AJ76"/>
    <mergeCell ref="A77:J77"/>
    <mergeCell ref="K77:O77"/>
    <mergeCell ref="P77:S77"/>
    <mergeCell ref="T77:W77"/>
    <mergeCell ref="X77:AA77"/>
    <mergeCell ref="AB77:AE77"/>
    <mergeCell ref="AF77:AJ77"/>
    <mergeCell ref="AD66:AD67"/>
    <mergeCell ref="AE66:AF67"/>
    <mergeCell ref="A66:E67"/>
    <mergeCell ref="F66:G67"/>
    <mergeCell ref="A68:E69"/>
    <mergeCell ref="J66:O67"/>
    <mergeCell ref="T78:W78"/>
    <mergeCell ref="X78:AA78"/>
    <mergeCell ref="AB78:AE78"/>
    <mergeCell ref="AF78:AJ78"/>
    <mergeCell ref="A79:J79"/>
    <mergeCell ref="K79:O79"/>
    <mergeCell ref="P79:S79"/>
    <mergeCell ref="T79:W79"/>
    <mergeCell ref="X79:AA79"/>
    <mergeCell ref="AB79:AE79"/>
    <mergeCell ref="AF79:AJ79"/>
    <mergeCell ref="A80:J80"/>
    <mergeCell ref="K80:O80"/>
    <mergeCell ref="P80:S80"/>
    <mergeCell ref="T80:W80"/>
    <mergeCell ref="X80:AA80"/>
    <mergeCell ref="AB80:AE80"/>
    <mergeCell ref="AF80:AJ80"/>
    <mergeCell ref="T81:W81"/>
    <mergeCell ref="X81:AA81"/>
    <mergeCell ref="AB81:AE81"/>
    <mergeCell ref="AF81:AJ81"/>
    <mergeCell ref="A82:J82"/>
    <mergeCell ref="K82:O82"/>
    <mergeCell ref="P82:S82"/>
    <mergeCell ref="T82:W82"/>
    <mergeCell ref="X82:AA82"/>
    <mergeCell ref="AB82:AE82"/>
    <mergeCell ref="AF82:AJ82"/>
    <mergeCell ref="A83:J83"/>
    <mergeCell ref="K83:O83"/>
    <mergeCell ref="P83:S83"/>
    <mergeCell ref="T83:W83"/>
    <mergeCell ref="X83:AA83"/>
    <mergeCell ref="AB83:AE83"/>
    <mergeCell ref="AF83:AJ83"/>
    <mergeCell ref="K84:O84"/>
    <mergeCell ref="P84:S84"/>
    <mergeCell ref="T84:W84"/>
    <mergeCell ref="X84:AA84"/>
    <mergeCell ref="AB84:AE84"/>
    <mergeCell ref="AF84:AJ84"/>
    <mergeCell ref="A85:J85"/>
    <mergeCell ref="K85:O85"/>
    <mergeCell ref="P85:S85"/>
    <mergeCell ref="T85:W85"/>
    <mergeCell ref="X85:AA85"/>
    <mergeCell ref="AB85:AE85"/>
    <mergeCell ref="AF85:AJ85"/>
    <mergeCell ref="A86:J86"/>
    <mergeCell ref="K86:O86"/>
    <mergeCell ref="P86:S86"/>
    <mergeCell ref="T86:W86"/>
    <mergeCell ref="X86:AA86"/>
    <mergeCell ref="AB86:AE86"/>
    <mergeCell ref="AF86:AJ86"/>
    <mergeCell ref="A87:J87"/>
    <mergeCell ref="K87:O87"/>
    <mergeCell ref="P87:S87"/>
    <mergeCell ref="T87:W87"/>
    <mergeCell ref="X87:AA87"/>
    <mergeCell ref="AB87:AE87"/>
    <mergeCell ref="AF87:AJ87"/>
    <mergeCell ref="A88:J88"/>
    <mergeCell ref="K88:O88"/>
    <mergeCell ref="P88:S88"/>
    <mergeCell ref="T88:W88"/>
    <mergeCell ref="X88:AA88"/>
    <mergeCell ref="AB88:AE88"/>
    <mergeCell ref="AF88:AJ88"/>
    <mergeCell ref="A89:J89"/>
    <mergeCell ref="K89:O89"/>
    <mergeCell ref="P89:S89"/>
    <mergeCell ref="T89:W89"/>
    <mergeCell ref="X89:AA89"/>
    <mergeCell ref="AB89:AE89"/>
    <mergeCell ref="AF89:AJ89"/>
    <mergeCell ref="A90:J90"/>
    <mergeCell ref="K90:O90"/>
    <mergeCell ref="P90:S90"/>
    <mergeCell ref="T90:W90"/>
    <mergeCell ref="X90:AA90"/>
    <mergeCell ref="AB90:AE90"/>
    <mergeCell ref="AF90:AJ90"/>
    <mergeCell ref="A91:J91"/>
    <mergeCell ref="K91:O91"/>
    <mergeCell ref="P91:S91"/>
    <mergeCell ref="T91:W91"/>
    <mergeCell ref="X91:AA91"/>
    <mergeCell ref="AB91:AE91"/>
    <mergeCell ref="AF91:AJ91"/>
    <mergeCell ref="A92:J92"/>
    <mergeCell ref="K92:O92"/>
    <mergeCell ref="P92:S92"/>
    <mergeCell ref="T92:W92"/>
    <mergeCell ref="X92:AA92"/>
    <mergeCell ref="AB92:AE92"/>
    <mergeCell ref="AF92:AJ92"/>
    <mergeCell ref="A93:AJ93"/>
    <mergeCell ref="AD94:AJ94"/>
    <mergeCell ref="AA94:AC94"/>
    <mergeCell ref="W94:Z94"/>
    <mergeCell ref="S94:V94"/>
    <mergeCell ref="O94:R94"/>
    <mergeCell ref="K94:N94"/>
    <mergeCell ref="H94:J94"/>
    <mergeCell ref="A94:G94"/>
    <mergeCell ref="A95:G95"/>
    <mergeCell ref="H95:J95"/>
    <mergeCell ref="K95:N95"/>
    <mergeCell ref="O95:R95"/>
    <mergeCell ref="S95:V95"/>
    <mergeCell ref="W95:Z95"/>
    <mergeCell ref="AA95:AC95"/>
    <mergeCell ref="AD95:AJ95"/>
    <mergeCell ref="A96:G96"/>
    <mergeCell ref="H96:J96"/>
    <mergeCell ref="K96:N96"/>
    <mergeCell ref="O96:R96"/>
    <mergeCell ref="S96:V96"/>
    <mergeCell ref="W96:Z96"/>
    <mergeCell ref="AA96:AC96"/>
    <mergeCell ref="AD96:AJ96"/>
    <mergeCell ref="A97:G97"/>
    <mergeCell ref="H97:J97"/>
    <mergeCell ref="K97:N97"/>
    <mergeCell ref="O97:R97"/>
    <mergeCell ref="S97:V97"/>
    <mergeCell ref="W97:Z97"/>
    <mergeCell ref="AA97:AC97"/>
    <mergeCell ref="AD97:AJ97"/>
    <mergeCell ref="A98:G98"/>
    <mergeCell ref="H98:J98"/>
    <mergeCell ref="K98:N98"/>
    <mergeCell ref="O98:R98"/>
    <mergeCell ref="S98:V98"/>
    <mergeCell ref="W98:Z98"/>
    <mergeCell ref="AA98:AC98"/>
    <mergeCell ref="AD98:AJ98"/>
    <mergeCell ref="A99:G99"/>
    <mergeCell ref="H99:J99"/>
    <mergeCell ref="K99:N99"/>
    <mergeCell ref="O99:R99"/>
    <mergeCell ref="S99:V99"/>
    <mergeCell ref="W99:Z99"/>
    <mergeCell ref="AA99:AC99"/>
    <mergeCell ref="AD99:AJ99"/>
    <mergeCell ref="A100:G100"/>
    <mergeCell ref="H100:J100"/>
    <mergeCell ref="K100:N100"/>
    <mergeCell ref="O100:R100"/>
    <mergeCell ref="S100:V100"/>
    <mergeCell ref="W100:Z100"/>
    <mergeCell ref="AA100:AC100"/>
    <mergeCell ref="AD100:AJ100"/>
    <mergeCell ref="A101:G101"/>
    <mergeCell ref="H101:J101"/>
    <mergeCell ref="K101:N101"/>
    <mergeCell ref="O101:R101"/>
    <mergeCell ref="S101:V101"/>
    <mergeCell ref="W101:Z101"/>
    <mergeCell ref="AA101:AC101"/>
    <mergeCell ref="AD101:AJ101"/>
    <mergeCell ref="A102:G102"/>
    <mergeCell ref="H102:J102"/>
    <mergeCell ref="K102:N102"/>
    <mergeCell ref="O102:R102"/>
    <mergeCell ref="S102:V102"/>
    <mergeCell ref="W102:Z102"/>
    <mergeCell ref="AA102:AC102"/>
    <mergeCell ref="AD102:AJ102"/>
    <mergeCell ref="A103:G103"/>
    <mergeCell ref="H103:J103"/>
    <mergeCell ref="K103:N103"/>
    <mergeCell ref="O103:R103"/>
    <mergeCell ref="S103:V103"/>
    <mergeCell ref="W103:Z103"/>
    <mergeCell ref="AA103:AC103"/>
    <mergeCell ref="AD103:AJ103"/>
    <mergeCell ref="A104:G104"/>
    <mergeCell ref="H104:J104"/>
    <mergeCell ref="K104:N104"/>
    <mergeCell ref="O104:R104"/>
    <mergeCell ref="S104:V104"/>
    <mergeCell ref="W104:Z104"/>
    <mergeCell ref="AA104:AC104"/>
    <mergeCell ref="AD104:AJ104"/>
    <mergeCell ref="A105:G105"/>
    <mergeCell ref="H105:J105"/>
    <mergeCell ref="K105:N105"/>
    <mergeCell ref="O105:R105"/>
    <mergeCell ref="S105:V105"/>
    <mergeCell ref="W105:Z105"/>
    <mergeCell ref="AA105:AC105"/>
    <mergeCell ref="AD105:AJ105"/>
    <mergeCell ref="A106:G106"/>
    <mergeCell ref="H106:J106"/>
    <mergeCell ref="K106:N106"/>
    <mergeCell ref="O106:R106"/>
    <mergeCell ref="S106:V106"/>
    <mergeCell ref="W106:Z106"/>
    <mergeCell ref="AA106:AC106"/>
    <mergeCell ref="AD106:AJ106"/>
    <mergeCell ref="A107:G107"/>
    <mergeCell ref="H107:J107"/>
    <mergeCell ref="K107:N107"/>
    <mergeCell ref="O107:R107"/>
    <mergeCell ref="S107:V107"/>
    <mergeCell ref="W107:Z107"/>
    <mergeCell ref="AA107:AC107"/>
    <mergeCell ref="AD107:AJ107"/>
    <mergeCell ref="A108:G108"/>
    <mergeCell ref="H108:J108"/>
    <mergeCell ref="K108:N108"/>
    <mergeCell ref="O108:R108"/>
    <mergeCell ref="S108:V108"/>
    <mergeCell ref="W108:Z108"/>
    <mergeCell ref="AA108:AC108"/>
    <mergeCell ref="AD108:AJ108"/>
    <mergeCell ref="A109:AJ109"/>
    <mergeCell ref="AH110:AJ110"/>
    <mergeCell ref="AD110:AF110"/>
    <mergeCell ref="Z110:AB110"/>
    <mergeCell ref="X110:Y110"/>
    <mergeCell ref="X111:Y111"/>
    <mergeCell ref="Z111:AB111"/>
    <mergeCell ref="AD111:AF111"/>
    <mergeCell ref="AH111:AJ111"/>
    <mergeCell ref="T111:V111"/>
    <mergeCell ref="T110:V110"/>
    <mergeCell ref="B111:S111"/>
    <mergeCell ref="B112:S112"/>
    <mergeCell ref="T112:V112"/>
    <mergeCell ref="X112:Y112"/>
    <mergeCell ref="Z112:AB112"/>
    <mergeCell ref="AD112:AF112"/>
    <mergeCell ref="AH112:AJ112"/>
    <mergeCell ref="B113:S113"/>
    <mergeCell ref="T113:V113"/>
    <mergeCell ref="X113:Y113"/>
    <mergeCell ref="Z113:AB113"/>
    <mergeCell ref="AD113:AF113"/>
    <mergeCell ref="AH113:AJ113"/>
    <mergeCell ref="B116:S116"/>
    <mergeCell ref="T116:V116"/>
    <mergeCell ref="X116:Y116"/>
    <mergeCell ref="Z116:AB116"/>
    <mergeCell ref="AD116:AF116"/>
    <mergeCell ref="AH116:AJ116"/>
    <mergeCell ref="B114:S114"/>
    <mergeCell ref="T114:V114"/>
    <mergeCell ref="X114:Y114"/>
    <mergeCell ref="Z114:AB114"/>
    <mergeCell ref="AD114:AF114"/>
    <mergeCell ref="AH114:AJ114"/>
    <mergeCell ref="B115:S115"/>
    <mergeCell ref="T115:V115"/>
    <mergeCell ref="X115:Y115"/>
    <mergeCell ref="Z115:AB115"/>
    <mergeCell ref="AD115:AF115"/>
    <mergeCell ref="AH115:AJ115"/>
    <mergeCell ref="D288:N288"/>
    <mergeCell ref="O288:R288"/>
    <mergeCell ref="D289:N289"/>
    <mergeCell ref="O289:R289"/>
    <mergeCell ref="D290:N290"/>
    <mergeCell ref="O290:R290"/>
    <mergeCell ref="D291:N291"/>
    <mergeCell ref="O291:R291"/>
    <mergeCell ref="D292:N292"/>
    <mergeCell ref="O292:R292"/>
    <mergeCell ref="D293:N293"/>
    <mergeCell ref="O293:R293"/>
    <mergeCell ref="D294:N294"/>
    <mergeCell ref="O294:R294"/>
    <mergeCell ref="D295:N295"/>
    <mergeCell ref="O295:R295"/>
    <mergeCell ref="D296:N296"/>
    <mergeCell ref="O296:R296"/>
    <mergeCell ref="D297:N297"/>
    <mergeCell ref="O297:R297"/>
    <mergeCell ref="D298:N298"/>
    <mergeCell ref="O298:R298"/>
    <mergeCell ref="D299:N299"/>
    <mergeCell ref="O299:R299"/>
    <mergeCell ref="D300:N300"/>
    <mergeCell ref="O300:R300"/>
    <mergeCell ref="D301:N301"/>
    <mergeCell ref="O301:R301"/>
    <mergeCell ref="D302:N302"/>
    <mergeCell ref="O302:R302"/>
    <mergeCell ref="D303:N303"/>
    <mergeCell ref="O303:R303"/>
    <mergeCell ref="D304:N304"/>
    <mergeCell ref="O304:R304"/>
    <mergeCell ref="D305:N305"/>
    <mergeCell ref="O305:R305"/>
    <mergeCell ref="D306:N306"/>
    <mergeCell ref="O306:R306"/>
    <mergeCell ref="D307:N307"/>
    <mergeCell ref="O307:R307"/>
    <mergeCell ref="D308:N308"/>
    <mergeCell ref="O308:R308"/>
    <mergeCell ref="D309:N309"/>
    <mergeCell ref="O309:R309"/>
    <mergeCell ref="D310:N310"/>
    <mergeCell ref="O310:R310"/>
    <mergeCell ref="D311:N311"/>
    <mergeCell ref="O311:R311"/>
    <mergeCell ref="D312:N312"/>
    <mergeCell ref="O312:R312"/>
    <mergeCell ref="D313:N313"/>
    <mergeCell ref="O313:R313"/>
    <mergeCell ref="D314:N314"/>
    <mergeCell ref="O314:R314"/>
    <mergeCell ref="D315:N315"/>
    <mergeCell ref="O315:R315"/>
    <mergeCell ref="D316:N316"/>
    <mergeCell ref="O316:R316"/>
    <mergeCell ref="D317:N317"/>
    <mergeCell ref="O317:R317"/>
    <mergeCell ref="D318:N318"/>
    <mergeCell ref="O318:R318"/>
    <mergeCell ref="D319:N319"/>
    <mergeCell ref="O319:R319"/>
    <mergeCell ref="D320:N320"/>
    <mergeCell ref="O320:R320"/>
    <mergeCell ref="D321:N321"/>
    <mergeCell ref="O321:R321"/>
    <mergeCell ref="D322:N322"/>
    <mergeCell ref="O322:R322"/>
    <mergeCell ref="D323:N323"/>
    <mergeCell ref="O323:R323"/>
    <mergeCell ref="D324:N324"/>
    <mergeCell ref="O324:R324"/>
    <mergeCell ref="A325:R325"/>
    <mergeCell ref="A326:B326"/>
    <mergeCell ref="C326:D326"/>
    <mergeCell ref="E326:F326"/>
    <mergeCell ref="G326:H326"/>
    <mergeCell ref="J326:K326"/>
    <mergeCell ref="A327:C327"/>
    <mergeCell ref="D327:N327"/>
    <mergeCell ref="O327:R327"/>
    <mergeCell ref="D328:N328"/>
    <mergeCell ref="O328:R328"/>
    <mergeCell ref="S325:AJ325"/>
    <mergeCell ref="S326:T326"/>
    <mergeCell ref="U326:V326"/>
    <mergeCell ref="W326:X326"/>
    <mergeCell ref="Y326:Z326"/>
    <mergeCell ref="AB326:AC326"/>
    <mergeCell ref="S327:U327"/>
    <mergeCell ref="V327:AF327"/>
    <mergeCell ref="AG327:AJ327"/>
    <mergeCell ref="V328:AF328"/>
    <mergeCell ref="AG328:AJ328"/>
    <mergeCell ref="D329:N329"/>
    <mergeCell ref="O329:R329"/>
    <mergeCell ref="V329:AF329"/>
    <mergeCell ref="AG329:AJ329"/>
    <mergeCell ref="D330:N330"/>
    <mergeCell ref="O330:R330"/>
    <mergeCell ref="V330:AF330"/>
    <mergeCell ref="AG330:AJ330"/>
    <mergeCell ref="D331:N331"/>
    <mergeCell ref="O331:R331"/>
    <mergeCell ref="V331:AF331"/>
    <mergeCell ref="AG331:AJ331"/>
    <mergeCell ref="D332:N332"/>
    <mergeCell ref="O332:R332"/>
    <mergeCell ref="V332:AF332"/>
    <mergeCell ref="AG332:AJ332"/>
    <mergeCell ref="D333:N333"/>
    <mergeCell ref="O333:R333"/>
    <mergeCell ref="V333:AF333"/>
    <mergeCell ref="AG333:AJ333"/>
    <mergeCell ref="D334:N334"/>
    <mergeCell ref="O334:R334"/>
    <mergeCell ref="V334:AF334"/>
    <mergeCell ref="AG334:AJ334"/>
    <mergeCell ref="D335:N335"/>
    <mergeCell ref="O335:R335"/>
    <mergeCell ref="V335:AF335"/>
    <mergeCell ref="AG335:AJ335"/>
    <mergeCell ref="D336:N336"/>
    <mergeCell ref="O336:R336"/>
    <mergeCell ref="V336:AF336"/>
    <mergeCell ref="AG336:AJ336"/>
    <mergeCell ref="D337:N337"/>
    <mergeCell ref="O337:R337"/>
    <mergeCell ref="V337:AF337"/>
    <mergeCell ref="AG337:AJ337"/>
    <mergeCell ref="D347:N347"/>
    <mergeCell ref="O347:R347"/>
    <mergeCell ref="V347:AF347"/>
    <mergeCell ref="AG347:AJ347"/>
    <mergeCell ref="D338:N338"/>
    <mergeCell ref="O338:R338"/>
    <mergeCell ref="V338:AF338"/>
    <mergeCell ref="AG338:AJ338"/>
    <mergeCell ref="D339:N339"/>
    <mergeCell ref="O339:R339"/>
    <mergeCell ref="V339:AF339"/>
    <mergeCell ref="AG339:AJ339"/>
    <mergeCell ref="D340:N340"/>
    <mergeCell ref="O340:R340"/>
    <mergeCell ref="V340:AF340"/>
    <mergeCell ref="AG340:AJ340"/>
    <mergeCell ref="D341:N341"/>
    <mergeCell ref="O341:R341"/>
    <mergeCell ref="V341:AF341"/>
    <mergeCell ref="AG341:AJ341"/>
    <mergeCell ref="D342:N342"/>
    <mergeCell ref="O342:R342"/>
    <mergeCell ref="V342:AF342"/>
    <mergeCell ref="AG342:AJ342"/>
    <mergeCell ref="D348:N348"/>
    <mergeCell ref="O348:R348"/>
    <mergeCell ref="V348:AF348"/>
    <mergeCell ref="AG348:AJ348"/>
    <mergeCell ref="D349:N349"/>
    <mergeCell ref="O349:R349"/>
    <mergeCell ref="V349:AF349"/>
    <mergeCell ref="AG349:AJ349"/>
    <mergeCell ref="D350:N350"/>
    <mergeCell ref="O350:R350"/>
    <mergeCell ref="V350:AF350"/>
    <mergeCell ref="AG350:AJ350"/>
    <mergeCell ref="D351:N351"/>
    <mergeCell ref="O351:R351"/>
    <mergeCell ref="V351:AF351"/>
    <mergeCell ref="AG351:AJ351"/>
    <mergeCell ref="D343:N343"/>
    <mergeCell ref="O343:R343"/>
    <mergeCell ref="V343:AF343"/>
    <mergeCell ref="AG343:AJ343"/>
    <mergeCell ref="D344:N344"/>
    <mergeCell ref="O344:R344"/>
    <mergeCell ref="V344:AF344"/>
    <mergeCell ref="AG344:AJ344"/>
    <mergeCell ref="D345:N345"/>
    <mergeCell ref="O345:R345"/>
    <mergeCell ref="V345:AF345"/>
    <mergeCell ref="AG345:AJ345"/>
    <mergeCell ref="D346:N346"/>
    <mergeCell ref="O346:R346"/>
    <mergeCell ref="V346:AF346"/>
    <mergeCell ref="AG346:AJ346"/>
    <mergeCell ref="D354:N354"/>
    <mergeCell ref="O354:R354"/>
    <mergeCell ref="V354:AF354"/>
    <mergeCell ref="AG354:AJ354"/>
    <mergeCell ref="D355:N355"/>
    <mergeCell ref="O355:R355"/>
    <mergeCell ref="V355:AF355"/>
    <mergeCell ref="AG355:AJ355"/>
    <mergeCell ref="A352:R352"/>
    <mergeCell ref="S352:AJ352"/>
    <mergeCell ref="A353:B353"/>
    <mergeCell ref="C353:D353"/>
    <mergeCell ref="E353:F353"/>
    <mergeCell ref="G353:H353"/>
    <mergeCell ref="J353:K353"/>
    <mergeCell ref="S353:T353"/>
    <mergeCell ref="U353:V353"/>
    <mergeCell ref="W353:X353"/>
    <mergeCell ref="Y353:Z353"/>
    <mergeCell ref="AB353:AC353"/>
    <mergeCell ref="A354:C354"/>
    <mergeCell ref="S354:U354"/>
    <mergeCell ref="D356:N356"/>
    <mergeCell ref="O356:R356"/>
    <mergeCell ref="V356:AF356"/>
    <mergeCell ref="AG356:AJ356"/>
    <mergeCell ref="D357:N357"/>
    <mergeCell ref="O357:R357"/>
    <mergeCell ref="V357:AF357"/>
    <mergeCell ref="AG357:AJ357"/>
    <mergeCell ref="D358:N358"/>
    <mergeCell ref="O358:R358"/>
    <mergeCell ref="V358:AF358"/>
    <mergeCell ref="AG358:AJ358"/>
    <mergeCell ref="D359:N359"/>
    <mergeCell ref="O359:R359"/>
    <mergeCell ref="V359:AF359"/>
    <mergeCell ref="AG359:AJ359"/>
    <mergeCell ref="D360:N360"/>
    <mergeCell ref="O360:R360"/>
    <mergeCell ref="V360:AF360"/>
    <mergeCell ref="AG360:AJ360"/>
    <mergeCell ref="D361:N361"/>
    <mergeCell ref="O361:R361"/>
    <mergeCell ref="V361:AF361"/>
    <mergeCell ref="AG361:AJ361"/>
    <mergeCell ref="D362:N362"/>
    <mergeCell ref="O362:R362"/>
    <mergeCell ref="V362:AF362"/>
    <mergeCell ref="AG362:AJ362"/>
    <mergeCell ref="D363:N363"/>
    <mergeCell ref="O363:R363"/>
    <mergeCell ref="V363:AF363"/>
    <mergeCell ref="AG363:AJ363"/>
    <mergeCell ref="D364:N364"/>
    <mergeCell ref="O364:R364"/>
    <mergeCell ref="V364:AF364"/>
    <mergeCell ref="AG364:AJ364"/>
    <mergeCell ref="D365:N365"/>
    <mergeCell ref="O365:R365"/>
    <mergeCell ref="V365:AF365"/>
    <mergeCell ref="AG365:AJ365"/>
    <mergeCell ref="D366:N366"/>
    <mergeCell ref="O366:R366"/>
    <mergeCell ref="V366:AF366"/>
    <mergeCell ref="AG366:AJ366"/>
    <mergeCell ref="D367:N367"/>
    <mergeCell ref="O367:R367"/>
    <mergeCell ref="V367:AF367"/>
    <mergeCell ref="AG367:AJ367"/>
    <mergeCell ref="D368:N368"/>
    <mergeCell ref="O368:R368"/>
    <mergeCell ref="V368:AF368"/>
    <mergeCell ref="AG368:AJ368"/>
    <mergeCell ref="D369:N369"/>
    <mergeCell ref="O369:R369"/>
    <mergeCell ref="V369:AF369"/>
    <mergeCell ref="AG369:AJ369"/>
    <mergeCell ref="D370:N370"/>
    <mergeCell ref="O370:R370"/>
    <mergeCell ref="V370:AF370"/>
    <mergeCell ref="AG370:AJ370"/>
    <mergeCell ref="D371:N371"/>
    <mergeCell ref="O371:R371"/>
    <mergeCell ref="V371:AF371"/>
    <mergeCell ref="AG371:AJ371"/>
    <mergeCell ref="D372:N372"/>
    <mergeCell ref="O372:R372"/>
    <mergeCell ref="V372:AF372"/>
    <mergeCell ref="AG372:AJ372"/>
    <mergeCell ref="D373:N373"/>
    <mergeCell ref="O373:R373"/>
    <mergeCell ref="V373:AF373"/>
    <mergeCell ref="AG373:AJ373"/>
    <mergeCell ref="D374:N374"/>
    <mergeCell ref="O374:R374"/>
    <mergeCell ref="V374:AF374"/>
    <mergeCell ref="AG374:AJ374"/>
    <mergeCell ref="D375:N375"/>
    <mergeCell ref="O375:R375"/>
    <mergeCell ref="V375:AF375"/>
    <mergeCell ref="AG375:AJ375"/>
    <mergeCell ref="D376:N376"/>
    <mergeCell ref="O376:R376"/>
    <mergeCell ref="V376:AF376"/>
    <mergeCell ref="AG376:AJ376"/>
    <mergeCell ref="D377:N377"/>
    <mergeCell ref="O377:R377"/>
    <mergeCell ref="V377:AF377"/>
    <mergeCell ref="AG377:AJ377"/>
    <mergeCell ref="D378:N378"/>
    <mergeCell ref="O378:R378"/>
    <mergeCell ref="V378:AF378"/>
    <mergeCell ref="AG378:AJ378"/>
    <mergeCell ref="A379:R379"/>
    <mergeCell ref="S379:AJ379"/>
    <mergeCell ref="A380:B380"/>
    <mergeCell ref="C380:D380"/>
    <mergeCell ref="E380:F380"/>
    <mergeCell ref="G380:H380"/>
    <mergeCell ref="J380:K380"/>
    <mergeCell ref="S380:T380"/>
    <mergeCell ref="U380:V380"/>
    <mergeCell ref="W380:X380"/>
    <mergeCell ref="Y380:Z380"/>
    <mergeCell ref="AB380:AC380"/>
    <mergeCell ref="A381:C381"/>
    <mergeCell ref="D381:N381"/>
    <mergeCell ref="O381:R381"/>
    <mergeCell ref="S381:U381"/>
    <mergeCell ref="V381:AF381"/>
    <mergeCell ref="AG381:AJ381"/>
    <mergeCell ref="D382:N382"/>
    <mergeCell ref="O382:R382"/>
    <mergeCell ref="V382:AF382"/>
    <mergeCell ref="AG382:AJ382"/>
    <mergeCell ref="D383:N383"/>
    <mergeCell ref="O383:R383"/>
    <mergeCell ref="V383:AF383"/>
    <mergeCell ref="AG383:AJ383"/>
    <mergeCell ref="D384:N384"/>
    <mergeCell ref="O384:R384"/>
    <mergeCell ref="V384:AF384"/>
    <mergeCell ref="AG384:AJ384"/>
    <mergeCell ref="D385:N385"/>
    <mergeCell ref="O385:R385"/>
    <mergeCell ref="V385:AF385"/>
    <mergeCell ref="AG385:AJ385"/>
    <mergeCell ref="D386:N386"/>
    <mergeCell ref="O386:R386"/>
    <mergeCell ref="V386:AF386"/>
    <mergeCell ref="AG386:AJ386"/>
    <mergeCell ref="D387:N387"/>
    <mergeCell ref="O387:R387"/>
    <mergeCell ref="V387:AF387"/>
    <mergeCell ref="AG387:AJ387"/>
    <mergeCell ref="D388:N388"/>
    <mergeCell ref="O388:R388"/>
    <mergeCell ref="V388:AF388"/>
    <mergeCell ref="AG388:AJ388"/>
    <mergeCell ref="D389:N389"/>
    <mergeCell ref="O389:R389"/>
    <mergeCell ref="V389:AF389"/>
    <mergeCell ref="AG389:AJ389"/>
    <mergeCell ref="D390:N390"/>
    <mergeCell ref="O390:R390"/>
    <mergeCell ref="V390:AF390"/>
    <mergeCell ref="AG390:AJ390"/>
    <mergeCell ref="D391:N391"/>
    <mergeCell ref="O391:R391"/>
    <mergeCell ref="V391:AF391"/>
    <mergeCell ref="AG391:AJ391"/>
    <mergeCell ref="D392:N392"/>
    <mergeCell ref="O392:R392"/>
    <mergeCell ref="V392:AF392"/>
    <mergeCell ref="AG392:AJ392"/>
    <mergeCell ref="D393:N393"/>
    <mergeCell ref="O393:R393"/>
    <mergeCell ref="V393:AF393"/>
    <mergeCell ref="AG393:AJ393"/>
    <mergeCell ref="D394:N394"/>
    <mergeCell ref="O394:R394"/>
    <mergeCell ref="V394:AF394"/>
    <mergeCell ref="AG394:AJ394"/>
    <mergeCell ref="D395:N395"/>
    <mergeCell ref="O395:R395"/>
    <mergeCell ref="V395:AF395"/>
    <mergeCell ref="AG395:AJ395"/>
    <mergeCell ref="D396:N396"/>
    <mergeCell ref="O396:R396"/>
    <mergeCell ref="V396:AF396"/>
    <mergeCell ref="AG396:AJ396"/>
    <mergeCell ref="D397:N397"/>
    <mergeCell ref="O397:R397"/>
    <mergeCell ref="V397:AF397"/>
    <mergeCell ref="AG397:AJ397"/>
    <mergeCell ref="D398:N398"/>
    <mergeCell ref="O398:R398"/>
    <mergeCell ref="V398:AF398"/>
    <mergeCell ref="AG398:AJ398"/>
    <mergeCell ref="D399:N399"/>
    <mergeCell ref="O399:R399"/>
    <mergeCell ref="V399:AF399"/>
    <mergeCell ref="AG399:AJ399"/>
    <mergeCell ref="D400:N400"/>
    <mergeCell ref="O400:R400"/>
    <mergeCell ref="V400:AF400"/>
    <mergeCell ref="AG400:AJ400"/>
    <mergeCell ref="D401:N401"/>
    <mergeCell ref="O401:R401"/>
    <mergeCell ref="V401:AF401"/>
    <mergeCell ref="AG401:AJ401"/>
    <mergeCell ref="D402:N402"/>
    <mergeCell ref="O402:R402"/>
    <mergeCell ref="V402:AF402"/>
    <mergeCell ref="AG402:AJ402"/>
    <mergeCell ref="D403:N403"/>
    <mergeCell ref="O403:R403"/>
    <mergeCell ref="V403:AF403"/>
    <mergeCell ref="AG403:AJ403"/>
    <mergeCell ref="D404:N404"/>
    <mergeCell ref="O404:R404"/>
    <mergeCell ref="V404:AF404"/>
    <mergeCell ref="AG404:AJ404"/>
    <mergeCell ref="D405:N405"/>
    <mergeCell ref="O405:R405"/>
    <mergeCell ref="V405:AF405"/>
    <mergeCell ref="AG405:AJ405"/>
    <mergeCell ref="A406:R406"/>
    <mergeCell ref="A407:B407"/>
    <mergeCell ref="C407:D407"/>
    <mergeCell ref="E407:F407"/>
    <mergeCell ref="G407:H407"/>
    <mergeCell ref="J407:K407"/>
    <mergeCell ref="A408:C408"/>
    <mergeCell ref="D408:N408"/>
    <mergeCell ref="O408:R408"/>
    <mergeCell ref="D409:N409"/>
    <mergeCell ref="O409:R409"/>
    <mergeCell ref="D410:N410"/>
    <mergeCell ref="O410:R410"/>
    <mergeCell ref="D411:N411"/>
    <mergeCell ref="O411:R411"/>
    <mergeCell ref="D412:N412"/>
    <mergeCell ref="O412:R412"/>
    <mergeCell ref="D413:N413"/>
    <mergeCell ref="O413:R413"/>
    <mergeCell ref="D414:N414"/>
    <mergeCell ref="O414:R414"/>
    <mergeCell ref="D415:N415"/>
    <mergeCell ref="O415:R415"/>
    <mergeCell ref="D416:N416"/>
    <mergeCell ref="O416:R416"/>
    <mergeCell ref="D417:N417"/>
    <mergeCell ref="O417:R417"/>
    <mergeCell ref="D418:N418"/>
    <mergeCell ref="O418:R418"/>
    <mergeCell ref="D419:N419"/>
    <mergeCell ref="O419:R419"/>
    <mergeCell ref="D429:N429"/>
    <mergeCell ref="O429:R429"/>
    <mergeCell ref="D430:N430"/>
    <mergeCell ref="O430:R430"/>
    <mergeCell ref="D431:N431"/>
    <mergeCell ref="O431:R431"/>
    <mergeCell ref="D432:N432"/>
    <mergeCell ref="O432:R432"/>
    <mergeCell ref="D420:N420"/>
    <mergeCell ref="O420:R420"/>
    <mergeCell ref="D421:N421"/>
    <mergeCell ref="O421:R421"/>
    <mergeCell ref="D422:N422"/>
    <mergeCell ref="O422:R422"/>
    <mergeCell ref="D423:N423"/>
    <mergeCell ref="O423:R423"/>
    <mergeCell ref="D424:N424"/>
    <mergeCell ref="O424:R424"/>
    <mergeCell ref="D425:N425"/>
    <mergeCell ref="O425:R425"/>
    <mergeCell ref="D426:N426"/>
    <mergeCell ref="O426:R426"/>
    <mergeCell ref="D427:N427"/>
    <mergeCell ref="O427:R427"/>
    <mergeCell ref="D428:N428"/>
    <mergeCell ref="O428:R428"/>
  </mergeCells>
  <pageMargins left="0.7" right="0.7" top="0.75" bottom="0.75" header="0.3" footer="0.3"/>
  <pageSetup paperSize="9" orientation="portrait" r:id="rId1"/>
  <headerFooter>
    <oddHeader>&amp;L&amp;G&amp;C&amp;"Abaddon™,Standard"&amp;20Charakterbogen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B80"/>
  <sheetViews>
    <sheetView topLeftCell="A38" workbookViewId="0">
      <selection activeCell="A30" sqref="A30:B80"/>
    </sheetView>
  </sheetViews>
  <sheetFormatPr baseColWidth="10" defaultRowHeight="15" x14ac:dyDescent="0.25"/>
  <sheetData>
    <row r="30" spans="1:2" x14ac:dyDescent="0.25">
      <c r="A30" t="s">
        <v>72</v>
      </c>
      <c r="B30" t="s">
        <v>160</v>
      </c>
    </row>
    <row r="31" spans="1:2" x14ac:dyDescent="0.25">
      <c r="A31">
        <v>1</v>
      </c>
      <c r="B31">
        <v>3</v>
      </c>
    </row>
    <row r="32" spans="1:2" x14ac:dyDescent="0.25">
      <c r="A32">
        <f>A31+1</f>
        <v>2</v>
      </c>
      <c r="B32">
        <v>6</v>
      </c>
    </row>
    <row r="33" spans="1:2" x14ac:dyDescent="0.25">
      <c r="A33">
        <f t="shared" ref="A33:A80" si="0">A32+1</f>
        <v>3</v>
      </c>
      <c r="B33">
        <v>10</v>
      </c>
    </row>
    <row r="34" spans="1:2" x14ac:dyDescent="0.25">
      <c r="A34">
        <f t="shared" si="0"/>
        <v>4</v>
      </c>
      <c r="B34">
        <v>13</v>
      </c>
    </row>
    <row r="35" spans="1:2" x14ac:dyDescent="0.25">
      <c r="A35">
        <f t="shared" si="0"/>
        <v>5</v>
      </c>
      <c r="B35">
        <v>16</v>
      </c>
    </row>
    <row r="36" spans="1:2" x14ac:dyDescent="0.25">
      <c r="A36">
        <f t="shared" si="0"/>
        <v>6</v>
      </c>
      <c r="B36">
        <v>20</v>
      </c>
    </row>
    <row r="37" spans="1:2" x14ac:dyDescent="0.25">
      <c r="A37">
        <f t="shared" si="0"/>
        <v>7</v>
      </c>
      <c r="B37">
        <v>23</v>
      </c>
    </row>
    <row r="38" spans="1:2" x14ac:dyDescent="0.25">
      <c r="A38">
        <f t="shared" si="0"/>
        <v>8</v>
      </c>
      <c r="B38">
        <v>26</v>
      </c>
    </row>
    <row r="39" spans="1:2" x14ac:dyDescent="0.25">
      <c r="A39">
        <f t="shared" si="0"/>
        <v>9</v>
      </c>
      <c r="B39">
        <v>30</v>
      </c>
    </row>
    <row r="40" spans="1:2" x14ac:dyDescent="0.25">
      <c r="A40">
        <f t="shared" si="0"/>
        <v>10</v>
      </c>
      <c r="B40">
        <v>33</v>
      </c>
    </row>
    <row r="41" spans="1:2" x14ac:dyDescent="0.25">
      <c r="A41">
        <f t="shared" si="0"/>
        <v>11</v>
      </c>
      <c r="B41">
        <v>38</v>
      </c>
    </row>
    <row r="42" spans="1:2" x14ac:dyDescent="0.25">
      <c r="A42">
        <f t="shared" si="0"/>
        <v>12</v>
      </c>
      <c r="B42">
        <v>43</v>
      </c>
    </row>
    <row r="43" spans="1:2" x14ac:dyDescent="0.25">
      <c r="A43">
        <f t="shared" si="0"/>
        <v>13</v>
      </c>
      <c r="B43">
        <v>50</v>
      </c>
    </row>
    <row r="44" spans="1:2" x14ac:dyDescent="0.25">
      <c r="A44">
        <f t="shared" si="0"/>
        <v>14</v>
      </c>
      <c r="B44">
        <v>58</v>
      </c>
    </row>
    <row r="45" spans="1:2" x14ac:dyDescent="0.25">
      <c r="A45">
        <f t="shared" si="0"/>
        <v>15</v>
      </c>
      <c r="B45">
        <v>66</v>
      </c>
    </row>
    <row r="46" spans="1:2" x14ac:dyDescent="0.25">
      <c r="A46">
        <f t="shared" si="0"/>
        <v>16</v>
      </c>
      <c r="B46">
        <v>76</v>
      </c>
    </row>
    <row r="47" spans="1:2" x14ac:dyDescent="0.25">
      <c r="A47">
        <f t="shared" si="0"/>
        <v>17</v>
      </c>
      <c r="B47">
        <v>86</v>
      </c>
    </row>
    <row r="48" spans="1:2" x14ac:dyDescent="0.25">
      <c r="A48">
        <f t="shared" si="0"/>
        <v>18</v>
      </c>
      <c r="B48">
        <v>100</v>
      </c>
    </row>
    <row r="49" spans="1:2" x14ac:dyDescent="0.25">
      <c r="A49">
        <f t="shared" si="0"/>
        <v>19</v>
      </c>
      <c r="B49">
        <v>116</v>
      </c>
    </row>
    <row r="50" spans="1:2" x14ac:dyDescent="0.25">
      <c r="A50">
        <f t="shared" si="0"/>
        <v>20</v>
      </c>
      <c r="B50">
        <v>133</v>
      </c>
    </row>
    <row r="51" spans="1:2" x14ac:dyDescent="0.25">
      <c r="A51">
        <f t="shared" si="0"/>
        <v>21</v>
      </c>
      <c r="B51">
        <v>153</v>
      </c>
    </row>
    <row r="52" spans="1:2" x14ac:dyDescent="0.25">
      <c r="A52">
        <f t="shared" si="0"/>
        <v>22</v>
      </c>
      <c r="B52">
        <v>173</v>
      </c>
    </row>
    <row r="53" spans="1:2" x14ac:dyDescent="0.25">
      <c r="A53">
        <f t="shared" si="0"/>
        <v>23</v>
      </c>
      <c r="B53">
        <v>200</v>
      </c>
    </row>
    <row r="54" spans="1:2" x14ac:dyDescent="0.25">
      <c r="A54">
        <f t="shared" si="0"/>
        <v>24</v>
      </c>
      <c r="B54">
        <v>233</v>
      </c>
    </row>
    <row r="55" spans="1:2" x14ac:dyDescent="0.25">
      <c r="A55">
        <f t="shared" si="0"/>
        <v>25</v>
      </c>
      <c r="B55">
        <v>266</v>
      </c>
    </row>
    <row r="56" spans="1:2" x14ac:dyDescent="0.25">
      <c r="A56">
        <f t="shared" si="0"/>
        <v>26</v>
      </c>
      <c r="B56">
        <v>306</v>
      </c>
    </row>
    <row r="57" spans="1:2" x14ac:dyDescent="0.25">
      <c r="A57">
        <f t="shared" si="0"/>
        <v>27</v>
      </c>
      <c r="B57">
        <v>346</v>
      </c>
    </row>
    <row r="58" spans="1:2" x14ac:dyDescent="0.25">
      <c r="A58">
        <f t="shared" si="0"/>
        <v>28</v>
      </c>
      <c r="B58">
        <v>400</v>
      </c>
    </row>
    <row r="59" spans="1:2" x14ac:dyDescent="0.25">
      <c r="A59">
        <f t="shared" si="0"/>
        <v>29</v>
      </c>
      <c r="B59">
        <v>466</v>
      </c>
    </row>
    <row r="60" spans="1:2" x14ac:dyDescent="0.25">
      <c r="A60">
        <f t="shared" si="0"/>
        <v>30</v>
      </c>
      <c r="B60">
        <f ca="1">INDIRECT(ADDRESS(MOD(ROW(),10)+50,2))*4</f>
        <v>532</v>
      </c>
    </row>
    <row r="61" spans="1:2" x14ac:dyDescent="0.25">
      <c r="A61">
        <f t="shared" si="0"/>
        <v>31</v>
      </c>
      <c r="B61">
        <f t="shared" ref="B61:B69" ca="1" si="1">INDIRECT(ADDRESS(MOD(ROW(),10)+50,2))*4</f>
        <v>612</v>
      </c>
    </row>
    <row r="62" spans="1:2" x14ac:dyDescent="0.25">
      <c r="A62">
        <f t="shared" si="0"/>
        <v>32</v>
      </c>
      <c r="B62">
        <f t="shared" ca="1" si="1"/>
        <v>692</v>
      </c>
    </row>
    <row r="63" spans="1:2" x14ac:dyDescent="0.25">
      <c r="A63">
        <f t="shared" si="0"/>
        <v>33</v>
      </c>
      <c r="B63">
        <f t="shared" ca="1" si="1"/>
        <v>800</v>
      </c>
    </row>
    <row r="64" spans="1:2" x14ac:dyDescent="0.25">
      <c r="A64">
        <f t="shared" si="0"/>
        <v>34</v>
      </c>
      <c r="B64">
        <f t="shared" ca="1" si="1"/>
        <v>932</v>
      </c>
    </row>
    <row r="65" spans="1:2" x14ac:dyDescent="0.25">
      <c r="A65">
        <f t="shared" si="0"/>
        <v>35</v>
      </c>
      <c r="B65">
        <f t="shared" ca="1" si="1"/>
        <v>1064</v>
      </c>
    </row>
    <row r="66" spans="1:2" x14ac:dyDescent="0.25">
      <c r="A66">
        <f t="shared" si="0"/>
        <v>36</v>
      </c>
      <c r="B66">
        <f t="shared" ca="1" si="1"/>
        <v>1224</v>
      </c>
    </row>
    <row r="67" spans="1:2" x14ac:dyDescent="0.25">
      <c r="A67">
        <f t="shared" si="0"/>
        <v>37</v>
      </c>
      <c r="B67">
        <f t="shared" ca="1" si="1"/>
        <v>1384</v>
      </c>
    </row>
    <row r="68" spans="1:2" x14ac:dyDescent="0.25">
      <c r="A68">
        <f t="shared" si="0"/>
        <v>38</v>
      </c>
      <c r="B68">
        <f t="shared" ca="1" si="1"/>
        <v>1600</v>
      </c>
    </row>
    <row r="69" spans="1:2" x14ac:dyDescent="0.25">
      <c r="A69">
        <f t="shared" si="0"/>
        <v>39</v>
      </c>
      <c r="B69">
        <f t="shared" ca="1" si="1"/>
        <v>1864</v>
      </c>
    </row>
    <row r="70" spans="1:2" x14ac:dyDescent="0.25">
      <c r="A70">
        <f t="shared" si="0"/>
        <v>40</v>
      </c>
      <c r="B70">
        <f ca="1">INDIRECT(ADDRESS(ROW()-10,2))*4</f>
        <v>2128</v>
      </c>
    </row>
    <row r="71" spans="1:2" x14ac:dyDescent="0.25">
      <c r="A71">
        <f t="shared" si="0"/>
        <v>41</v>
      </c>
      <c r="B71">
        <f t="shared" ref="B71:B80" ca="1" si="2">INDIRECT(ADDRESS(ROW()-10,2))*4</f>
        <v>2448</v>
      </c>
    </row>
    <row r="72" spans="1:2" x14ac:dyDescent="0.25">
      <c r="A72">
        <f t="shared" si="0"/>
        <v>42</v>
      </c>
      <c r="B72">
        <f t="shared" ca="1" si="2"/>
        <v>2768</v>
      </c>
    </row>
    <row r="73" spans="1:2" x14ac:dyDescent="0.25">
      <c r="A73">
        <f t="shared" si="0"/>
        <v>43</v>
      </c>
      <c r="B73">
        <f t="shared" ca="1" si="2"/>
        <v>3200</v>
      </c>
    </row>
    <row r="74" spans="1:2" x14ac:dyDescent="0.25">
      <c r="A74">
        <f t="shared" si="0"/>
        <v>44</v>
      </c>
      <c r="B74">
        <f t="shared" ca="1" si="2"/>
        <v>3728</v>
      </c>
    </row>
    <row r="75" spans="1:2" x14ac:dyDescent="0.25">
      <c r="A75">
        <f t="shared" si="0"/>
        <v>45</v>
      </c>
      <c r="B75">
        <f t="shared" ca="1" si="2"/>
        <v>4256</v>
      </c>
    </row>
    <row r="76" spans="1:2" x14ac:dyDescent="0.25">
      <c r="A76">
        <f t="shared" si="0"/>
        <v>46</v>
      </c>
      <c r="B76">
        <f t="shared" ca="1" si="2"/>
        <v>4896</v>
      </c>
    </row>
    <row r="77" spans="1:2" x14ac:dyDescent="0.25">
      <c r="A77">
        <f t="shared" si="0"/>
        <v>47</v>
      </c>
      <c r="B77">
        <f t="shared" ca="1" si="2"/>
        <v>5536</v>
      </c>
    </row>
    <row r="78" spans="1:2" x14ac:dyDescent="0.25">
      <c r="A78">
        <f t="shared" si="0"/>
        <v>48</v>
      </c>
      <c r="B78">
        <f t="shared" ca="1" si="2"/>
        <v>6400</v>
      </c>
    </row>
    <row r="79" spans="1:2" x14ac:dyDescent="0.25">
      <c r="A79">
        <f t="shared" si="0"/>
        <v>49</v>
      </c>
      <c r="B79">
        <f t="shared" ca="1" si="2"/>
        <v>7456</v>
      </c>
    </row>
    <row r="80" spans="1:2" x14ac:dyDescent="0.25">
      <c r="A80">
        <f t="shared" si="0"/>
        <v>50</v>
      </c>
      <c r="B80">
        <f t="shared" ca="1" si="2"/>
        <v>8512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Charakterbogen</vt:lpstr>
      <vt:lpstr>Tabelle2</vt:lpstr>
      <vt:lpstr>Charakterbogen!Druckbereich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2014-12-05T15:34:11Z</dcterms:modified>
</cp:coreProperties>
</file>